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180" tabRatio="844" firstSheet="2" activeTab="2"/>
  </bookViews>
  <sheets>
    <sheet name="new item setups" sheetId="1" state="hidden" r:id="rId1"/>
    <sheet name="Mel FD Image updates" sheetId="2" state="hidden" r:id="rId2"/>
    <sheet name="MAP Guidelines" sheetId="3" r:id="rId3"/>
    <sheet name="Sheet1" sheetId="4" state="hidden" r:id="rId4"/>
  </sheets>
  <definedNames>
    <definedName name="_xlnm._FilterDatabase" localSheetId="2" hidden="1">'MAP Guidelines'!$A$5:$H$157</definedName>
    <definedName name="_xlnm._FilterDatabase" localSheetId="1" hidden="1">'Mel FD Image updates'!$A$2:$AO$19</definedName>
    <definedName name="_xlnm._FilterDatabase" localSheetId="0" hidden="1">'new item setups'!$A$5:$AT$171</definedName>
    <definedName name="_xlnm.Print_Area" localSheetId="2">'MAP Guidelines'!$A$2:$H$156</definedName>
    <definedName name="_xlnm.Print_Area" localSheetId="1">'Mel FD Image updates'!$A$2:$AE$19</definedName>
    <definedName name="_xlnm.Print_Area" localSheetId="0">'new item setups'!$A$2:$AI$178</definedName>
    <definedName name="_xlnm.Print_Titles" localSheetId="2">'MAP Guidelines'!$4:$5</definedName>
    <definedName name="_xlnm.Print_Titles" localSheetId="1">'Mel FD Image updates'!$2:$2</definedName>
    <definedName name="_xlnm.Print_Titles" localSheetId="0">'new item setups'!$4:$5</definedName>
  </definedNames>
  <calcPr fullCalcOnLoad="1"/>
</workbook>
</file>

<file path=xl/comments1.xml><?xml version="1.0" encoding="utf-8"?>
<comments xmlns="http://schemas.openxmlformats.org/spreadsheetml/2006/main">
  <authors>
    <author>John Ellien</author>
  </authors>
  <commentList>
    <comment ref="R5" authorId="0">
      <text>
        <r>
          <rPr>
            <b/>
            <sz val="11"/>
            <rFont val="Tahoma"/>
            <family val="2"/>
          </rPr>
          <t>John Ellien:</t>
        </r>
        <r>
          <rPr>
            <sz val="11"/>
            <rFont val="Tahoma"/>
            <family val="2"/>
          </rPr>
          <t xml:space="preserve">
Applies to non-Amazon accounts</t>
        </r>
      </text>
    </comment>
    <comment ref="AQ5" authorId="0">
      <text>
        <r>
          <rPr>
            <b/>
            <sz val="9"/>
            <rFont val="Tahoma"/>
            <family val="2"/>
          </rPr>
          <t>John Ellien: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Top-20</t>
        </r>
        <r>
          <rPr>
            <sz val="9"/>
            <rFont val="Tahoma"/>
            <family val="2"/>
          </rPr>
          <t xml:space="preserve"> FYTD Dollars highlighted yellow</t>
        </r>
      </text>
    </comment>
    <comment ref="AR5" authorId="0">
      <text>
        <r>
          <rPr>
            <b/>
            <sz val="9"/>
            <rFont val="Tahoma"/>
            <family val="2"/>
          </rPr>
          <t xml:space="preserve">John Ellien: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Top-20 </t>
        </r>
        <r>
          <rPr>
            <sz val="9"/>
            <rFont val="Tahoma"/>
            <family val="2"/>
          </rPr>
          <t>FYTD Dollars highlighted yellow</t>
        </r>
      </text>
    </comment>
  </commentList>
</comments>
</file>

<file path=xl/comments2.xml><?xml version="1.0" encoding="utf-8"?>
<comments xmlns="http://schemas.openxmlformats.org/spreadsheetml/2006/main">
  <authors>
    <author>John Ellien</author>
  </authors>
  <commentList>
    <comment ref="N2" authorId="0">
      <text>
        <r>
          <rPr>
            <b/>
            <sz val="11"/>
            <rFont val="Tahoma"/>
            <family val="2"/>
          </rPr>
          <t>John Ellien:</t>
        </r>
        <r>
          <rPr>
            <sz val="11"/>
            <rFont val="Tahoma"/>
            <family val="2"/>
          </rPr>
          <t xml:space="preserve">
Applies to non-Amazon accounts</t>
        </r>
      </text>
    </comment>
    <comment ref="AM2" authorId="0">
      <text>
        <r>
          <rPr>
            <b/>
            <sz val="9"/>
            <rFont val="Tahoma"/>
            <family val="2"/>
          </rPr>
          <t>John Ellien: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Top-20</t>
        </r>
        <r>
          <rPr>
            <sz val="9"/>
            <rFont val="Tahoma"/>
            <family val="2"/>
          </rPr>
          <t xml:space="preserve"> FYTD Dollars highlighted yellow</t>
        </r>
      </text>
    </comment>
    <comment ref="AN2" authorId="0">
      <text>
        <r>
          <rPr>
            <b/>
            <sz val="9"/>
            <rFont val="Tahoma"/>
            <family val="2"/>
          </rPr>
          <t xml:space="preserve">John Ellien: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Top-20 </t>
        </r>
        <r>
          <rPr>
            <sz val="9"/>
            <rFont val="Tahoma"/>
            <family val="2"/>
          </rPr>
          <t>FYTD Dollars highlighted yellow</t>
        </r>
      </text>
    </comment>
  </commentList>
</comments>
</file>

<file path=xl/sharedStrings.xml><?xml version="1.0" encoding="utf-8"?>
<sst xmlns="http://schemas.openxmlformats.org/spreadsheetml/2006/main" count="2704" uniqueCount="673">
  <si>
    <t xml:space="preserve">UPC </t>
  </si>
  <si>
    <t>Description</t>
  </si>
  <si>
    <t>Size /Ct</t>
  </si>
  <si>
    <t>Cs Pk</t>
  </si>
  <si>
    <t>In Pk</t>
  </si>
  <si>
    <t>Ea  Ln</t>
  </si>
  <si>
    <t>Ea  Wd</t>
  </si>
  <si>
    <t>Ea  Ht</t>
  </si>
  <si>
    <t>Cs  Ln</t>
  </si>
  <si>
    <t>Cs  Wd</t>
  </si>
  <si>
    <t>Cs  Ht</t>
  </si>
  <si>
    <t>Cs  Cu</t>
  </si>
  <si>
    <t>CsWt LB</t>
  </si>
  <si>
    <t>Pallet Ti Hi</t>
  </si>
  <si>
    <t>Natrol</t>
  </si>
  <si>
    <t>50 mg</t>
  </si>
  <si>
    <t>45</t>
  </si>
  <si>
    <t>12</t>
  </si>
  <si>
    <t>32</t>
  </si>
  <si>
    <t>10</t>
  </si>
  <si>
    <t>100 mg</t>
  </si>
  <si>
    <t>200 mg</t>
  </si>
  <si>
    <t>24</t>
  </si>
  <si>
    <t>7</t>
  </si>
  <si>
    <t>1200 mg</t>
  </si>
  <si>
    <t>Sleep</t>
  </si>
  <si>
    <t>10 mg</t>
  </si>
  <si>
    <t>300 mg</t>
  </si>
  <si>
    <t>600 mg</t>
  </si>
  <si>
    <t>1000 mcg</t>
  </si>
  <si>
    <t>5000 mcg</t>
  </si>
  <si>
    <t>250 mg</t>
  </si>
  <si>
    <t>500 mg</t>
  </si>
  <si>
    <t>1000 mg</t>
  </si>
  <si>
    <t>25 mg</t>
  </si>
  <si>
    <t>Digestive Health</t>
  </si>
  <si>
    <t>120 mg</t>
  </si>
  <si>
    <t>Laci Le Beau</t>
  </si>
  <si>
    <t>All Natural Botanicals</t>
  </si>
  <si>
    <t>Cinnamon Spice</t>
  </si>
  <si>
    <t>Cranberry Twist</t>
  </si>
  <si>
    <t>Lemon Mint</t>
  </si>
  <si>
    <t>LemonMint</t>
  </si>
  <si>
    <t>3 mg</t>
  </si>
  <si>
    <t>5 mg</t>
  </si>
  <si>
    <t>1 mg</t>
  </si>
  <si>
    <t xml:space="preserve">5 mg </t>
  </si>
  <si>
    <t>Nu Hair</t>
  </si>
  <si>
    <t>3.39</t>
  </si>
  <si>
    <t>18</t>
  </si>
  <si>
    <t>8</t>
  </si>
  <si>
    <t>3.68</t>
  </si>
  <si>
    <t>3.12</t>
  </si>
  <si>
    <t>3.5</t>
  </si>
  <si>
    <t>Shen Min</t>
  </si>
  <si>
    <t>22</t>
  </si>
  <si>
    <t>3000 mg</t>
  </si>
  <si>
    <t>EaWt LB</t>
  </si>
  <si>
    <t xml:space="preserve"> WLP </t>
  </si>
  <si>
    <t xml:space="preserve">SRP </t>
  </si>
  <si>
    <t xml:space="preserve"> Case Price </t>
  </si>
  <si>
    <t>21411 Prairie St.</t>
  </si>
  <si>
    <t>Chatsworth, CA 91311</t>
  </si>
  <si>
    <t>9454 Jordan Ave.</t>
  </si>
  <si>
    <t>Tel: 818-739-6000 x.6173</t>
  </si>
  <si>
    <r>
      <t xml:space="preserve">Standard Lead Time Terms: </t>
    </r>
    <r>
      <rPr>
        <sz val="16"/>
        <rFont val="Arial"/>
        <family val="2"/>
      </rPr>
      <t>7 to 10 working days.</t>
    </r>
  </si>
  <si>
    <r>
      <t xml:space="preserve">Standard Payment Terms: </t>
    </r>
    <r>
      <rPr>
        <sz val="16"/>
        <rFont val="Arial"/>
        <family val="2"/>
      </rPr>
      <t>Net 30 days.</t>
    </r>
  </si>
  <si>
    <r>
      <t xml:space="preserve">Standard Delivery Terms: </t>
    </r>
    <r>
      <rPr>
        <sz val="16"/>
        <rFont val="Arial"/>
        <family val="2"/>
      </rPr>
      <t>Natrol will only pay standard shipping fees on orders over $500.</t>
    </r>
  </si>
  <si>
    <t xml:space="preserve">Jordan Warehouse                                                     </t>
  </si>
  <si>
    <t>Tel: 818.739.6000</t>
  </si>
  <si>
    <t>Fax: 818.739.6001</t>
  </si>
  <si>
    <t>General Health</t>
  </si>
  <si>
    <t>Women's Health</t>
  </si>
  <si>
    <t>Men's Health</t>
  </si>
  <si>
    <t xml:space="preserve">2400 mg </t>
  </si>
  <si>
    <t>800 mg</t>
  </si>
  <si>
    <t>Beauty</t>
  </si>
  <si>
    <t>Brand</t>
  </si>
  <si>
    <t>Total U/Pal</t>
  </si>
  <si>
    <t>Immune Health</t>
  </si>
  <si>
    <t>Natrol, LLC</t>
  </si>
  <si>
    <t>5mg</t>
  </si>
  <si>
    <t xml:space="preserve">Attn: Alfredo Castro       </t>
  </si>
  <si>
    <t>Cognium 100mg Tab-60</t>
  </si>
  <si>
    <t>NuHair DHT Blocker Tab-60 BOX</t>
  </si>
  <si>
    <t>NuHair Regrowth Men Tab-60 BOX</t>
  </si>
  <si>
    <t>NuHair Regrowth Women Tab-60 BOX</t>
  </si>
  <si>
    <t>SMin Adv Formula Men Tab-60</t>
  </si>
  <si>
    <t>SMin Adv Formula Women Tab-60</t>
  </si>
  <si>
    <t>SMin DHT Blocker Blister Tab-60</t>
  </si>
  <si>
    <t>Daily Stress Relief T/R 100mg Tab-30</t>
  </si>
  <si>
    <t>5-HTP 100mg F/D Tab-30</t>
  </si>
  <si>
    <t>5-HTP 100mg Cap-30</t>
  </si>
  <si>
    <t>5-HTP 200mg T/R Tab-30</t>
  </si>
  <si>
    <t>5-HTP 50mg Cap-30</t>
  </si>
  <si>
    <t>5-HTP T/R 100mg Tab-45</t>
  </si>
  <si>
    <t>AcaiBerry 1000mg VCap-60+15 BN</t>
  </si>
  <si>
    <t>AcaiBerry Diet VCap-60</t>
  </si>
  <si>
    <t>Acidophilus 100mg Cap-100</t>
  </si>
  <si>
    <t>ALA 300mg Cap-50</t>
  </si>
  <si>
    <t>ALA 600mg Cap-30</t>
  </si>
  <si>
    <t>ALA 600mg T/R Tab-45</t>
  </si>
  <si>
    <t>Arginine 3000 Tab-90</t>
  </si>
  <si>
    <t>B-100 Complex Tab-100</t>
  </si>
  <si>
    <t>B-Complex F/D Tab-90</t>
  </si>
  <si>
    <t>Biotin 10,000mcg F/D Tab-60</t>
  </si>
  <si>
    <t>Biotin 10,000mcg Tab-100</t>
  </si>
  <si>
    <t>Biotin Plus Tab-60</t>
  </si>
  <si>
    <t>Calcium D-Glucarate 250mg Tab-60</t>
  </si>
  <si>
    <t>Cetyl Pure 550mg Cap-120</t>
  </si>
  <si>
    <t>Complete Balance AM/PM Caps-30+30</t>
  </si>
  <si>
    <t>CoQ-10 100mg F/D Tab-30</t>
  </si>
  <si>
    <t>CoQ-10 200mg SGel-45</t>
  </si>
  <si>
    <t>Cranberry F/D 250mg Tab-120</t>
  </si>
  <si>
    <t>DHA 500mg Super Strength SGel-30</t>
  </si>
  <si>
    <t>DHEA 10mg Tab-30</t>
  </si>
  <si>
    <t>DHEA 25mg Cap-90</t>
  </si>
  <si>
    <t>DHEA 25mg Tab-300</t>
  </si>
  <si>
    <t>DHEA 25mg Tab-90</t>
  </si>
  <si>
    <t>DHEA 50mg Tab-60</t>
  </si>
  <si>
    <t>Easy-C 500mg w/Bios VCap-120</t>
  </si>
  <si>
    <t>Easy-C 500mg w/Bios VCap-240</t>
  </si>
  <si>
    <t>Flaxseed Oil 1000mg SGel-200</t>
  </si>
  <si>
    <t>Flaxseed Oil 1000mg SGel-90</t>
  </si>
  <si>
    <t>GarciniaCambogia SuperCitrimaxCap-120</t>
  </si>
  <si>
    <t>Ginkgo Biloba 120mg Cap-60</t>
  </si>
  <si>
    <t>Gluc/Chond/MSM Tab-150</t>
  </si>
  <si>
    <t>Gluc/Chond/MSM Tab-90</t>
  </si>
  <si>
    <t>Guarana 200mg Cap-90</t>
  </si>
  <si>
    <t>Immune Boost Cap-30</t>
  </si>
  <si>
    <t>JuiceFestiv Cap-60 + Cap-60</t>
  </si>
  <si>
    <t>Kava Kava Extract 200mg Cap-30</t>
  </si>
  <si>
    <t>Maca Extract 500mg Caps-60</t>
  </si>
  <si>
    <t>Melatonin 1mg F/D Tab-90</t>
  </si>
  <si>
    <t>Melatonin 1mg T/R Biphasic Tab-90</t>
  </si>
  <si>
    <t>Melatonin 1mg Tab-180</t>
  </si>
  <si>
    <t>Melatonin 1mg Tab-90</t>
  </si>
  <si>
    <t>Melatonin 3mg F/D Tab-150</t>
  </si>
  <si>
    <t>Melatonin 3mg F/D Tab-90</t>
  </si>
  <si>
    <t>Melatonin 3mg T/R Tab-100</t>
  </si>
  <si>
    <t>Melatonin 3mg Tab-120</t>
  </si>
  <si>
    <t>Melatonin 3mg Tab-240</t>
  </si>
  <si>
    <t>Melatonin 3mg Tab-60</t>
  </si>
  <si>
    <t>Melatonin 5mg F/D Tab-150</t>
  </si>
  <si>
    <t>Melatonin 5mg F/D Tab-90</t>
  </si>
  <si>
    <t>Melatonin 5mg T/R Tab-100</t>
  </si>
  <si>
    <t>Melatonin 5mg Tab-60</t>
  </si>
  <si>
    <t>Memory Complex w/Vinpocetine Tab-60</t>
  </si>
  <si>
    <t>Milk Thistle Std Plus VCap-60</t>
  </si>
  <si>
    <t>Mood Positive 5-HTP Tab-50</t>
  </si>
  <si>
    <t>MSM/Glucosamine/HA VCap-90</t>
  </si>
  <si>
    <t>SAF Cap-90</t>
  </si>
  <si>
    <t>Skin-Hair-Nails w/ Lutein Cap-60</t>
  </si>
  <si>
    <t>Sleep 'n Restore Blist Tab-20</t>
  </si>
  <si>
    <t>SMin Orig Hair Nutrient Tab-90</t>
  </si>
  <si>
    <t>Soy Isoflavone 50mg Cap-120</t>
  </si>
  <si>
    <t>Soy Isoflavone 50mg Cap-60</t>
  </si>
  <si>
    <t>Stress &amp; Anxiety Tab - 10+10</t>
  </si>
  <si>
    <t>Tonalin CLA 1200mg SGel-60</t>
  </si>
  <si>
    <t>Tonalin CLA 1200mg SGel-90</t>
  </si>
  <si>
    <t>Turmeric Extra Strength Cap-60</t>
  </si>
  <si>
    <t>Vitamin D3 10,000IU Tab-60</t>
  </si>
  <si>
    <t>Vitamin D3 2,000 IU F/D Tab-90</t>
  </si>
  <si>
    <t>Vitamin D3 5,000 IU F/D Tab-90</t>
  </si>
  <si>
    <t>Water Pill Tab-60</t>
  </si>
  <si>
    <t>Yohimbe 500mg Cap-90</t>
  </si>
  <si>
    <t>Heart Health</t>
  </si>
  <si>
    <t>Mood &amp; Stress</t>
  </si>
  <si>
    <t>Melatonin Advanced Sleep &amp; 5-HTP B/L Tab-60</t>
  </si>
  <si>
    <t>Melatonin Advanced Sleep 10mg Tab-100</t>
  </si>
  <si>
    <t>Melatonin Advanced Sleep 10mg Tab-60</t>
  </si>
  <si>
    <t>Melatonin Advanced CalmSleep F/DTab-60</t>
  </si>
  <si>
    <t>Hair Skin &amp; Nails Gummy-90</t>
  </si>
  <si>
    <t>Melatonin 5mg Gummy-90</t>
  </si>
  <si>
    <t>Krill Oil 1,000mg Sgel-30</t>
  </si>
  <si>
    <t>Acidophilus 100mg Cap-150</t>
  </si>
  <si>
    <t>Cranberry Extract 800mg Cap-30</t>
  </si>
  <si>
    <t>DHEA 25mg Tab-180</t>
  </si>
  <si>
    <t>LLB SDT Cin Spice 12ct Max Str</t>
  </si>
  <si>
    <t>LLB SDT Cinnamon Spice-15 ct</t>
  </si>
  <si>
    <t>LLB SDT Cinnamon Spice-30ct</t>
  </si>
  <si>
    <t>LLB SDT Cinnamon Spice-60ct</t>
  </si>
  <si>
    <t>LLB SDT Cranberry Twist-30 ct</t>
  </si>
  <si>
    <t>LLB SDT Cranberry Twist-60 ct</t>
  </si>
  <si>
    <t>LLB SDT Lem Mint 12ct Max Str</t>
  </si>
  <si>
    <t>LLB SDT Lemon Mint -60ct</t>
  </si>
  <si>
    <t>LLB SDT Lemon Mint-15 ct</t>
  </si>
  <si>
    <t>LLB SDT Lemon Mint-30 ct</t>
  </si>
  <si>
    <t>LLB SDT Nat Botanicals 12ct</t>
  </si>
  <si>
    <t>LLB SDT Natural Botanicals-15ct</t>
  </si>
  <si>
    <t>LLB SDT Natural Botanicals-30ct</t>
  </si>
  <si>
    <t>LLB SDT Natural Botanicals-60ct</t>
  </si>
  <si>
    <t>Melatonin 10mg  Gummy-90</t>
  </si>
  <si>
    <t>2.5 mg</t>
  </si>
  <si>
    <t>Dose Cap</t>
  </si>
  <si>
    <t>Dropper</t>
  </si>
  <si>
    <t>525 mg</t>
  </si>
  <si>
    <t>NuHair Thinning Hair Serum 3.1 oz</t>
  </si>
  <si>
    <t>Omega-3 Cmplx 55% 3-6-9 SGel-60</t>
  </si>
  <si>
    <t>Omega-3 Cmplx 55% 3-6-9 SGel-90</t>
  </si>
  <si>
    <t>Omega-3 Extreme 30/20 SGel-60</t>
  </si>
  <si>
    <t>5-HTP 50mg Cap-45</t>
  </si>
  <si>
    <t>CoQ-10 100mg SGel-45</t>
  </si>
  <si>
    <t>Collagen Skin Renewal Tab - 120</t>
  </si>
  <si>
    <t>Melatonin Liquid  2.5mg 8 oz (REFORMULATED)</t>
  </si>
  <si>
    <t>Melatonin Liquid 1mg 2 oz (REFORMULATED)</t>
  </si>
  <si>
    <t>Natrol SKU #</t>
  </si>
  <si>
    <t>Caffeine, High 200mg Tab-100</t>
  </si>
  <si>
    <t>Magnesium Chew Tab-60</t>
  </si>
  <si>
    <t>Quercetin w/Vit C TakeTwo 500mg Cap-50</t>
  </si>
  <si>
    <t>Cinnamon, Super Tab-60</t>
  </si>
  <si>
    <t>Carb Intercept Phase 2 + Cr VCap-120</t>
  </si>
  <si>
    <t>Carb Intercept Phase2 + Cr - VCap-60</t>
  </si>
  <si>
    <t>Stress &amp; Anxiety - Day&amp;Nite -Tab 30+30</t>
  </si>
  <si>
    <t>Benefit</t>
  </si>
  <si>
    <t>Antioxidant Protection</t>
  </si>
  <si>
    <t>Blood Sugar Health</t>
  </si>
  <si>
    <t>Bone &amp; Joint Health</t>
  </si>
  <si>
    <t>Brain Health</t>
  </si>
  <si>
    <t>Cellular Detoxification</t>
  </si>
  <si>
    <t>Cleanse</t>
  </si>
  <si>
    <t>Energy Support</t>
  </si>
  <si>
    <t>Hair Regrowth</t>
  </si>
  <si>
    <t>Immune Support</t>
  </si>
  <si>
    <t>Menopause</t>
  </si>
  <si>
    <t>Mineral Support</t>
  </si>
  <si>
    <t>Weight Management</t>
  </si>
  <si>
    <t>Cognium Extra Strength 200mg Tab-60</t>
  </si>
  <si>
    <t>Dose</t>
  </si>
  <si>
    <t>First Ship</t>
  </si>
  <si>
    <t xml:space="preserve">100 mg </t>
  </si>
  <si>
    <t>10000 mcg</t>
  </si>
  <si>
    <t>10000 IU</t>
  </si>
  <si>
    <t>2000 IU</t>
  </si>
  <si>
    <t>5000 IU</t>
  </si>
  <si>
    <t>Base</t>
  </si>
  <si>
    <t xml:space="preserve">  </t>
  </si>
  <si>
    <t>Melatonin 10mg F/D Tab-100 (Xylitol)</t>
  </si>
  <si>
    <t>Flavor/Form</t>
  </si>
  <si>
    <t>Liquid</t>
  </si>
  <si>
    <t>Case UPC</t>
  </si>
  <si>
    <t xml:space="preserve"> </t>
  </si>
  <si>
    <t>Capsule</t>
  </si>
  <si>
    <t>Tablet</t>
  </si>
  <si>
    <t>6 mg</t>
  </si>
  <si>
    <t xml:space="preserve"> Strawberry / FD</t>
  </si>
  <si>
    <t xml:space="preserve"> Mixed Berry / FD</t>
  </si>
  <si>
    <t>Strawberry / FD</t>
  </si>
  <si>
    <t xml:space="preserve"> Citrus / FD</t>
  </si>
  <si>
    <t xml:space="preserve"> Cranberry / FD</t>
  </si>
  <si>
    <t>Coconut / FD</t>
  </si>
  <si>
    <t xml:space="preserve"> Cherry / FD</t>
  </si>
  <si>
    <t>Berry / Gummy</t>
  </si>
  <si>
    <t>Strawberry / Gummy</t>
  </si>
  <si>
    <t>Raspberry / Gummy</t>
  </si>
  <si>
    <t>Natrol Domestic Price List  - Wholesale</t>
  </si>
  <si>
    <t>Melatonin 5mg F/D Tab-30</t>
  </si>
  <si>
    <t>Melatonin 10mg F/D Tab-30</t>
  </si>
  <si>
    <t>Melatonin Advanced Sleep 10mg Tab-30</t>
  </si>
  <si>
    <t>Melatonin 10mg F/D Tab -60</t>
  </si>
  <si>
    <t>Status</t>
  </si>
  <si>
    <t>Active</t>
  </si>
  <si>
    <t>New</t>
  </si>
  <si>
    <t>Cognium Focus Tab-60</t>
  </si>
  <si>
    <t>Relaxia Ultimate Calm Tab-30</t>
  </si>
  <si>
    <t>Relaxia Day Calm Gummy-60</t>
  </si>
  <si>
    <t>Relaxia Night Calm Gummy-50</t>
  </si>
  <si>
    <t>Updated: September 26, 2019</t>
  </si>
  <si>
    <t>Melatonin 10mg  Gummy-140</t>
  </si>
  <si>
    <t>Fruit Punch / Gummy</t>
  </si>
  <si>
    <t xml:space="preserve"> Lavender Vanilla / FD</t>
  </si>
  <si>
    <t xml:space="preserve">New innovation item dimensions and specifications still being finalized. </t>
  </si>
  <si>
    <t>Melatonin 10mg F/D Tab-100</t>
  </si>
  <si>
    <t>550 mg</t>
  </si>
  <si>
    <t>47469076351 </t>
  </si>
  <si>
    <t>IMAP</t>
  </si>
  <si>
    <t>1P ASIN</t>
  </si>
  <si>
    <t>3P ASIN</t>
  </si>
  <si>
    <t>B003QBID68</t>
  </si>
  <si>
    <t>B005DL2C7U</t>
  </si>
  <si>
    <t>B001HCHGPC</t>
  </si>
  <si>
    <t>B00021A0Q6</t>
  </si>
  <si>
    <t>B001JD9DMI</t>
  </si>
  <si>
    <t>B000SHUO24</t>
  </si>
  <si>
    <t>B002K6BQ64</t>
  </si>
  <si>
    <t>B0007DHN50</t>
  </si>
  <si>
    <t>B001G8Y9BQ</t>
  </si>
  <si>
    <t>B001ES6Y8O</t>
  </si>
  <si>
    <t>B001G7QPZK</t>
  </si>
  <si>
    <t>B008BF7TGE</t>
  </si>
  <si>
    <t>B00JKK3MAG</t>
  </si>
  <si>
    <t>B004H7GB9G</t>
  </si>
  <si>
    <t>B005CD3NGI</t>
  </si>
  <si>
    <t>B001E0WDV4</t>
  </si>
  <si>
    <t>B06WD7ZHXX</t>
  </si>
  <si>
    <t>B008NC7SHU</t>
  </si>
  <si>
    <t>B01C46JWN8</t>
  </si>
  <si>
    <t>B000OPV118</t>
  </si>
  <si>
    <t>B001HCHGCU</t>
  </si>
  <si>
    <t>B0000DANUO</t>
  </si>
  <si>
    <t>B000SAPDGI</t>
  </si>
  <si>
    <t>B001GCUBCS</t>
  </si>
  <si>
    <t>B000U5XWZA</t>
  </si>
  <si>
    <t>B06W9NKBXZ</t>
  </si>
  <si>
    <t>B079TDPPHM</t>
  </si>
  <si>
    <t>B079T4MPC4</t>
  </si>
  <si>
    <t>B001HCOFQU</t>
  </si>
  <si>
    <t>B008NZUTQE</t>
  </si>
  <si>
    <t>B0000DANUZ</t>
  </si>
  <si>
    <t>B000FDBK1U</t>
  </si>
  <si>
    <t>B000FIDONW</t>
  </si>
  <si>
    <t>B008BF7TOQ</t>
  </si>
  <si>
    <t>B079T4PY7K</t>
  </si>
  <si>
    <t>B002NHC2GS</t>
  </si>
  <si>
    <t>B00016XI2K</t>
  </si>
  <si>
    <t>B000WR8WBK</t>
  </si>
  <si>
    <t>B00005TP4H</t>
  </si>
  <si>
    <t>B000FGZFHW</t>
  </si>
  <si>
    <t>B0000DANWA</t>
  </si>
  <si>
    <t>B005PPCJ54</t>
  </si>
  <si>
    <t>B000066ETM</t>
  </si>
  <si>
    <t>B00DC2EPYK</t>
  </si>
  <si>
    <t>B000CFGH6E</t>
  </si>
  <si>
    <t>B079TFMCFP</t>
  </si>
  <si>
    <t>B002QO00XU</t>
  </si>
  <si>
    <t>B002DW9XME</t>
  </si>
  <si>
    <t>B001E8L9MA</t>
  </si>
  <si>
    <t>B013ZHVJF4</t>
  </si>
  <si>
    <t>B0000DANYX</t>
  </si>
  <si>
    <t>B0000DANZ0</t>
  </si>
  <si>
    <t>B001ELL4B8</t>
  </si>
  <si>
    <t>B001ELL31O</t>
  </si>
  <si>
    <t>B001EO5NCG</t>
  </si>
  <si>
    <t>B000I4DNEI</t>
  </si>
  <si>
    <t>B00VNNQKI4</t>
  </si>
  <si>
    <t>B079TD7HG2</t>
  </si>
  <si>
    <t>B007ZN7AF8</t>
  </si>
  <si>
    <t>B01E14X7SM</t>
  </si>
  <si>
    <t>B01G0S5EKQ</t>
  </si>
  <si>
    <t>B00C3Q5JVE</t>
  </si>
  <si>
    <t>B000U5ZPJ6</t>
  </si>
  <si>
    <t>B005GU1J4K</t>
  </si>
  <si>
    <t>B001GCUBIM</t>
  </si>
  <si>
    <t>B0149LAJTW</t>
  </si>
  <si>
    <t>B009LENJHW</t>
  </si>
  <si>
    <t>B00024CKTS</t>
  </si>
  <si>
    <t>B000W7HLYY</t>
  </si>
  <si>
    <t>B001G7QQPY</t>
  </si>
  <si>
    <t>B01E14X8JA</t>
  </si>
  <si>
    <t>B004KUAI4E</t>
  </si>
  <si>
    <t>B079TD92GS</t>
  </si>
  <si>
    <t>B001E0WOKE</t>
  </si>
  <si>
    <t>B005DL2CAM</t>
  </si>
  <si>
    <t>B06X3ZV29B</t>
  </si>
  <si>
    <t>B072SD2PNY</t>
  </si>
  <si>
    <t>B004FPTQCO</t>
  </si>
  <si>
    <t>B07DWB59CQ</t>
  </si>
  <si>
    <t>B07DW9LJG3</t>
  </si>
  <si>
    <t>B000Q3ZZOC</t>
  </si>
  <si>
    <t>B0025Q576Y</t>
  </si>
  <si>
    <t>B001ES6YB6</t>
  </si>
  <si>
    <t>B001G8Y9Q6</t>
  </si>
  <si>
    <t>B000UQ160C</t>
  </si>
  <si>
    <t>B0000537A6</t>
  </si>
  <si>
    <t>B0000537A7</t>
  </si>
  <si>
    <t>B001G7QW1W</t>
  </si>
  <si>
    <t>B001G7QQ72</t>
  </si>
  <si>
    <t>B06XK4RSHC</t>
  </si>
  <si>
    <t>B0000DAO41</t>
  </si>
  <si>
    <t>B0000530WH</t>
  </si>
  <si>
    <t>B000OO34DC</t>
  </si>
  <si>
    <t>B01C46JWTW</t>
  </si>
  <si>
    <t>B000243HHW</t>
  </si>
  <si>
    <t>B000RG4I1O</t>
  </si>
  <si>
    <t>B000R31UDG</t>
  </si>
  <si>
    <t>B001GCU0U6</t>
  </si>
  <si>
    <t>B00DQSRGO6</t>
  </si>
  <si>
    <t>B0036G1NYW</t>
  </si>
  <si>
    <t>B002GWMLT8</t>
  </si>
  <si>
    <t>B0002JH728</t>
  </si>
  <si>
    <t>B00005317T</t>
  </si>
  <si>
    <t>B01C46JWVU</t>
  </si>
  <si>
    <t>B00C43H9KU</t>
  </si>
  <si>
    <t>B004FPS8NM</t>
  </si>
  <si>
    <t>B004FPMYIW</t>
  </si>
  <si>
    <t>B000I4DIAC</t>
  </si>
  <si>
    <t>B005CXUXB6</t>
  </si>
  <si>
    <t>B001HCDQZQ</t>
  </si>
  <si>
    <t>B00021A0QQ</t>
  </si>
  <si>
    <t>B00CX98GFC</t>
  </si>
  <si>
    <t>B0023AT2FO</t>
  </si>
  <si>
    <t>B0019LWZ2K</t>
  </si>
  <si>
    <t>B001DJ6MXG</t>
  </si>
  <si>
    <t>B00B8YPU7K</t>
  </si>
  <si>
    <t>B005P0VKRW</t>
  </si>
  <si>
    <t>B00171KIRQ</t>
  </si>
  <si>
    <t>B001DW2OYE</t>
  </si>
  <si>
    <t>B0009ET9JA</t>
  </si>
  <si>
    <t>B000FD9K4O</t>
  </si>
  <si>
    <t>B0000DANXU</t>
  </si>
  <si>
    <t>B07QY24F8H</t>
  </si>
  <si>
    <t>B000LKVDY6</t>
  </si>
  <si>
    <t>B001E8IHXY</t>
  </si>
  <si>
    <t>B001EQ5EM8</t>
  </si>
  <si>
    <t>B005P0VCWK</t>
  </si>
  <si>
    <t>B000LKTW7Q</t>
  </si>
  <si>
    <t>B00CQ7T96G</t>
  </si>
  <si>
    <t>B000LKXCFY</t>
  </si>
  <si>
    <t>B0000DANYM</t>
  </si>
  <si>
    <t>B000EM041Y</t>
  </si>
  <si>
    <t>B07JJHCWJP</t>
  </si>
  <si>
    <t>B007CYPD86</t>
  </si>
  <si>
    <t>B00068OYGC</t>
  </si>
  <si>
    <t>B00024CKTI</t>
  </si>
  <si>
    <t>B07R11Z5ZR</t>
  </si>
  <si>
    <t>B01ALA3N1G</t>
  </si>
  <si>
    <t>B00DKEUBIE</t>
  </si>
  <si>
    <t>B07R25Z1ZK</t>
  </si>
  <si>
    <t>B000GBI6IQ</t>
  </si>
  <si>
    <t>B0052P0MZQ</t>
  </si>
  <si>
    <t>B0000537A5</t>
  </si>
  <si>
    <t>B000T0L8MU</t>
  </si>
  <si>
    <t>B003VOK7KK</t>
  </si>
  <si>
    <t>B0018VJ27C</t>
  </si>
  <si>
    <t>B001HCKEDS</t>
  </si>
  <si>
    <t>B00014D66A</t>
  </si>
  <si>
    <t>B000Q8QFIW</t>
  </si>
  <si>
    <t>B000RFYJSM</t>
  </si>
  <si>
    <t>B000FIFJWG</t>
  </si>
  <si>
    <t>B0000DAO4H</t>
  </si>
  <si>
    <t>B013TBRM5C</t>
  </si>
  <si>
    <t>B0001TQRU2</t>
  </si>
  <si>
    <t>status</t>
  </si>
  <si>
    <t>B07BLKLYS4</t>
  </si>
  <si>
    <t>B07BLLSNL5</t>
  </si>
  <si>
    <t>B07BLLJK8H</t>
  </si>
  <si>
    <t>B07S4D8458</t>
  </si>
  <si>
    <t>B07S5XBJV7</t>
  </si>
  <si>
    <t>B07S4D844Y</t>
  </si>
  <si>
    <t>7607</t>
  </si>
  <si>
    <t>7606</t>
  </si>
  <si>
    <t>7445</t>
  </si>
  <si>
    <t>7443</t>
  </si>
  <si>
    <t>7444</t>
  </si>
  <si>
    <t>7608</t>
  </si>
  <si>
    <t>7605</t>
  </si>
  <si>
    <t>B07S38C5WW</t>
  </si>
  <si>
    <t>Melatonin 3 a.m. Tab-24</t>
  </si>
  <si>
    <t>Melatonin 3 a.m. Tab-30</t>
  </si>
  <si>
    <t>Melatonin Kids 1mg FD Tab-30</t>
  </si>
  <si>
    <t>Melatonin Kids 1mg Gummy-60</t>
  </si>
  <si>
    <t>Melatonin Kids 1mg FD Tab-40</t>
  </si>
  <si>
    <t>Melatonin Kids 1mg Gummy-90</t>
  </si>
  <si>
    <t>Minus 10 300mg Tab-120</t>
  </si>
  <si>
    <t>March 2020</t>
  </si>
  <si>
    <t>March 1, 2020</t>
  </si>
  <si>
    <t>Amazon Notations</t>
  </si>
  <si>
    <t>Amazon Exclusive</t>
  </si>
  <si>
    <t>1P multipack</t>
  </si>
  <si>
    <t>B07VMJMZNP</t>
  </si>
  <si>
    <t>FY20 thru Oct SHC sales</t>
  </si>
  <si>
    <t xml:space="preserve">Melatonin Gummies 10mg 140ct and 5mg 180ct - March 2020 launch (AMZ pricing setup $16.99/$19.99 respectively) </t>
  </si>
  <si>
    <t>Amazon sourcing from external distributor</t>
  </si>
  <si>
    <t>1P restricted to Walmart</t>
  </si>
  <si>
    <t>B00027D80A</t>
  </si>
  <si>
    <t>Incorrect Amazon identifier listed as 885411955695</t>
  </si>
  <si>
    <t>3P setup, but not Active Phase 1 item</t>
  </si>
  <si>
    <t>Setup needed</t>
  </si>
  <si>
    <t>Mel 5mg 180ct Gummy specs TBD</t>
  </si>
  <si>
    <t>3P setup, not Active Phase 1 item</t>
  </si>
  <si>
    <t>B0185PXU3K</t>
  </si>
  <si>
    <t>7163</t>
  </si>
  <si>
    <t>Biotin 10,000mcg Tab-100 Count (pack of 2)</t>
  </si>
  <si>
    <t>5-HTP T/R Tablets, 200mg, 60 Count (Amazon Exclusive)</t>
  </si>
  <si>
    <t>Biotin 10,000mcg, 200 Count (Amazon Exclusive)</t>
  </si>
  <si>
    <t>Melatonin 5mg Gummy-180</t>
  </si>
  <si>
    <t>Melatonin 10mg F/D Tablets, 200 Count (Amazon Exclusive)</t>
  </si>
  <si>
    <t>Melatonin 1mg F/D Tablets, 200 Count (Amazon Exclusive)</t>
  </si>
  <si>
    <t>Melatonin 3mg F/D Tablets, 200 Count (Amazon Exclusive)</t>
  </si>
  <si>
    <t>Melatonin 5mg F/D Tablets, 200 Count (Amazon Exclusive)</t>
  </si>
  <si>
    <t>Biotin 5,000mcg F/D Tab-150</t>
  </si>
  <si>
    <t>Biotin 5,000mcg F/D Tab-90</t>
  </si>
  <si>
    <t>Biotin 1,000mcg Tab-100</t>
  </si>
  <si>
    <t>Biotin 1,000mcg F/D Tab-90</t>
  </si>
  <si>
    <t>Vitamin B-12 5,000mcg F/D Tab-100</t>
  </si>
  <si>
    <t>Vitamin B12 5,000 F/D Tablets, 200 Count (Amazon Exclusive)</t>
  </si>
  <si>
    <t>Soya Lecithin 1,200mg SGel-120</t>
  </si>
  <si>
    <t>Omega-3 1,000mg 30% SGel-150</t>
  </si>
  <si>
    <t>Omega-3 1,000mg 30% SGel-90</t>
  </si>
  <si>
    <t>Omega-3 1,200mg 30% SGel-60</t>
  </si>
  <si>
    <t>Cinnamon Ext 1,000mg Per Serv Tab-80</t>
  </si>
  <si>
    <t xml:space="preserve"> : Natrol</t>
  </si>
  <si>
    <t xml:space="preserve"> : NATROL</t>
  </si>
  <si>
    <t>TBD</t>
  </si>
  <si>
    <t>Pycnogenol 50mg Cap-60</t>
  </si>
  <si>
    <t>Discontinued w/o Repl</t>
  </si>
  <si>
    <t>B00J3KTAVI</t>
  </si>
  <si>
    <t>Costco sku</t>
  </si>
  <si>
    <t>JuiceFestiv Cap-120 + Cap-120</t>
  </si>
  <si>
    <t>Amazon MFG Code</t>
  </si>
  <si>
    <t>na</t>
  </si>
  <si>
    <t>NAXWW</t>
  </si>
  <si>
    <t>NABD7</t>
  </si>
  <si>
    <t>NATKO</t>
  </si>
  <si>
    <t>NAY2O</t>
  </si>
  <si>
    <t>NATRL</t>
  </si>
  <si>
    <t>NAXIX</t>
  </si>
  <si>
    <t>NAVHX</t>
  </si>
  <si>
    <t>NATRC</t>
  </si>
  <si>
    <t>NAX5U</t>
  </si>
  <si>
    <t>NAV58</t>
  </si>
  <si>
    <t>LACBL</t>
  </si>
  <si>
    <t>NAXHY</t>
  </si>
  <si>
    <t>NAX79</t>
  </si>
  <si>
    <t>NUHB9</t>
  </si>
  <si>
    <t>NUHAF</t>
  </si>
  <si>
    <t>SFSY9</t>
  </si>
  <si>
    <t>NABT7</t>
  </si>
  <si>
    <t>Amazon Brand Code (sourcing report)</t>
  </si>
  <si>
    <t>Amazon Brand Code (MFG report)</t>
  </si>
  <si>
    <t>Forecasting and Inventory Report 11/24-11/30</t>
  </si>
  <si>
    <t>yes</t>
  </si>
  <si>
    <t>3P Retails</t>
  </si>
  <si>
    <t>1P</t>
  </si>
  <si>
    <t>3P</t>
  </si>
  <si>
    <t>3P pending</t>
  </si>
  <si>
    <t>1P/3P</t>
  </si>
  <si>
    <t>Previously 1P sales restricted to SHC</t>
  </si>
  <si>
    <t>3P Excess Inventory reported 1.15.20</t>
  </si>
  <si>
    <t>1P FYTD 20 Dollars (Apr-Dec 2019)</t>
  </si>
  <si>
    <t>3P FYTD 20 Dollars (Apr-Dec 2019)</t>
  </si>
  <si>
    <t>5-HTP 100mg Tab-150</t>
  </si>
  <si>
    <t>UPC check</t>
  </si>
  <si>
    <t>5744.921</t>
  </si>
  <si>
    <t>Natrol, 5-HTP, 100 mg, 30 Capsules</t>
  </si>
  <si>
    <t>Natrol, 5-HTP, Wild Berry Flavor, 100 mg, 30 Tablets</t>
  </si>
  <si>
    <t>Natrol, 5-HTP TR, Time Release, 200 mg, 30 Tablets</t>
  </si>
  <si>
    <t>Natrol, 5-HTP TR, Time Release, 100 mg, 45 Tablets</t>
  </si>
  <si>
    <t>Natrol, AcaiBerry, The Ultimate Super Fruit, 75 Veggie Caps</t>
  </si>
  <si>
    <t>Natrol, AcaiBerry Diet, Acai &amp; Green Tea Super Foods, 60 Veggie Caps</t>
  </si>
  <si>
    <t>Natrol, Acidophilus Probiotic, 100 Capsules</t>
  </si>
  <si>
    <t>Natrol, Acidophilus, 150 Capsules</t>
  </si>
  <si>
    <t>Natrol, Alpha Lipoic Acid, 300 mg, 50 Capsules</t>
  </si>
  <si>
    <t>Natrol, Alpha Lipoic Acid, 600 mg, 30 Capsules</t>
  </si>
  <si>
    <t>Natrol, Alpha Lipoic Acid, Time Release, 600 mg, 45 Tablets</t>
  </si>
  <si>
    <t>Natrol, L-Arginine, 3000 mg, 90 Tablets</t>
  </si>
  <si>
    <t>Natrol, B-100 Complex, 100 Tablets</t>
  </si>
  <si>
    <t>Natrol, Biotin, Fast Dissolve, Strawberry Flavor, 1,000 mcg, 90 Tablets</t>
  </si>
  <si>
    <t>Natrol, Biotin, 1000 mcg, 100 Tablets</t>
  </si>
  <si>
    <t>Natrol, Biotin, Natural Strawberry Flavor, 10,000 mcg, 60 Tablets</t>
  </si>
  <si>
    <t>Natrol, Biotin, Maximum Strength, 10,000 mcg, 100 Tablets</t>
  </si>
  <si>
    <t>Natrol, Biotin, Extra Strength, Strawberry, 5000 mcg, 150 Tablets</t>
  </si>
  <si>
    <t>Natrol, Biotin, Strawberry Flavor, 5000 mcg, 90 Tablets</t>
  </si>
  <si>
    <t>Natrol, Biotin Plus with Lutein, 60 Tablets</t>
  </si>
  <si>
    <t>Natrol, Natrol High Caffeine, 200 mg, 100 Tablets</t>
  </si>
  <si>
    <t>Natrol, Calcium D-Glucarate, 60 Tablets</t>
  </si>
  <si>
    <t>Natrol, Carb Intercept, Phase 2 White Kidney Bean, 120 Veggie Caps</t>
  </si>
  <si>
    <t>Natrol, White Kidney Bean, Carb Intercept, 60 Capsules</t>
  </si>
  <si>
    <t>Natrol, Cetyl Pure, 120 Capsules</t>
  </si>
  <si>
    <t>Natrol, Cinnamon Extract, 1,000 mg, 80 Veggie Tabs</t>
  </si>
  <si>
    <t>Natrol, Cinnamon Biotin Chromium, 60 Tablets</t>
  </si>
  <si>
    <t>Natrol, Cognium, 60 Tablets</t>
  </si>
  <si>
    <t>Natrol, Complete Balance for Menopause AM &amp; PM Formula, Two Bottles 30 Capsules Each</t>
  </si>
  <si>
    <t>Natrol, CoQ-10, Fast Dissolve, Cherry Flavor, 100 mg, 30 Tablets</t>
  </si>
  <si>
    <t>Natrol, Co-Q10, 200 mg, 45 Softgels</t>
  </si>
  <si>
    <t>Natrol, Cranberry, 800 mg, 30 Capsules</t>
  </si>
  <si>
    <t>Natrol, Cranberry, Fast Dissolve, 250 mg, 120 Tablets</t>
  </si>
  <si>
    <t>Natrol, DHA 500, Super Strength, Brain Support, 500 mg, 30 Softgels</t>
  </si>
  <si>
    <t>Natrol, DHEA, 10 mg, 30 Tablets</t>
  </si>
  <si>
    <t>Natrol, DHEA, 25 mg, 90 Capsules</t>
  </si>
  <si>
    <t>Natrol, DHEA, 25 mg, 180 Tablets</t>
  </si>
  <si>
    <t>Natrol, DHEA, 25 mg, 300 Tablets</t>
  </si>
  <si>
    <t>Natrol, DHEA, 25 mg, 90 Tablets</t>
  </si>
  <si>
    <t>Natrol, DHEA, 50 mg, 60 Tablets</t>
  </si>
  <si>
    <t>Natrol, Easy-C, 500 mg, 240 Veggie Caps</t>
  </si>
  <si>
    <t>Natrol, Flaxseed Oil, Heart Health, 1,000 mg, 200 Softgels</t>
  </si>
  <si>
    <t>Natrol, Omega-3 Flaxseed Oil, 1000 mg, 90 Softgels</t>
  </si>
  <si>
    <t>Natrol, Garcinia Cambogia Extract, Appetite Intercept, 120 Capsules</t>
  </si>
  <si>
    <t>Natrol, Ginkgo Biloba, 120 mg, 60 Capsules</t>
  </si>
  <si>
    <t>Natrol, Glucosamine Chondroitin MSM, 150 Tablets</t>
  </si>
  <si>
    <t>Natrol, Glucosamine Chondroitin MSM, 90 Tablets</t>
  </si>
  <si>
    <t>Natrol, Guarana, 200 mg, 90 Capsules</t>
  </si>
  <si>
    <t>Natrol, Immune Boost, Featuring EpiCor, 30 Fast-Capsules</t>
  </si>
  <si>
    <t>Natrol, JuiceFestiv, The Ultimate Fruit and Veggie Super Food, 2 Bottles, 60 Capsules Each</t>
  </si>
  <si>
    <t>Natrol, Kava Kava, 200 mg, 30 Capsules</t>
  </si>
  <si>
    <t>Natrol, Odorless Krill Oil, 1,000 mg, 30 Softgels</t>
  </si>
  <si>
    <t>Natrol, Laci Le Beau, Super Dieter's Tea, Cinnamon Spice, 15 Tea Bags, 1.32 oz (38 g)</t>
  </si>
  <si>
    <t>Natrol, Laci Le Beau, Super Dieter's Tea, Cinnamon Spice, 30 Tea Bags, 2.63 oz (75 g)</t>
  </si>
  <si>
    <t>Natrol, Laci Le Beau, Super Dieter's Tea, Cranberry Twist, 30 Tea Bags, 2.85 oz (81 g)</t>
  </si>
  <si>
    <t>Natrol, Laci Le Beau, Super Dieter's Tea, Lemon Mint, 30 Tea Bags, 2.63 oz (75 g)</t>
  </si>
  <si>
    <t>Natrol, Laci Le Beau, Super Dieter's Tea, Natural Botanicals, 12 Tea Bags, 1.46 oz (42 g)</t>
  </si>
  <si>
    <t>Natrol, Laci Le Beau, Super Dieter's Tea, Natural Botanicals, 15 Tea Bags, 1.32 oz (38 g)</t>
  </si>
  <si>
    <t>Natrol, Laci Le Beau, Super Dieter's Tea, Natural Botanicals, 30 Tea Bags, 2.63 oz (75 g)</t>
  </si>
  <si>
    <t>Natrol, Laci Le Beau, Super Dieter's Tea, Natural Botanicals, 60 Tea Bags, 5.26 oz (150 g)</t>
  </si>
  <si>
    <t>Natrol, Maca, 500 mg, 60 Capsules</t>
  </si>
  <si>
    <t>Natrol, High Absorption Magnesium, Natural Cranberry Apple Flavor, 60 Chewable Tablets</t>
  </si>
  <si>
    <t>Natrol, Melatonin, Fast Dissolve, Strawberry Flavor, 10 mg, 60 Tablets</t>
  </si>
  <si>
    <t>Natrol, Melatonin Fast Dissolve, Citrus Punch Natural Flavor, 10 mg, 100 Tablets</t>
  </si>
  <si>
    <t>Natrol, Melatonin, Strawberry Flavor, 1 mg, 90 Tablets</t>
  </si>
  <si>
    <t>Natrol, Melatonin TR, Time Release, 1 mg, 90 Tablets</t>
  </si>
  <si>
    <t xml:space="preserve">Natrol, Melatonin, 1 mg, 180 Tablets </t>
  </si>
  <si>
    <t>Natrol, Melatonin, 1 mg, 90 Tablets</t>
  </si>
  <si>
    <t>Natrol, Melatonin, Fast Dissolve, Strawberry Flavor, 3 mg, 90 Tablets</t>
  </si>
  <si>
    <t>Natrol, Melatonin TR, Time Release, 3 mg, 100 Tablets</t>
  </si>
  <si>
    <t>Natrol, Melatonin, 3 mg, 120 Tablets</t>
  </si>
  <si>
    <t>Natrol, Melatonin, 3 mg, 240 Tablets</t>
  </si>
  <si>
    <t>Natrol, Melatonin, 3 mg, 60 Tablets</t>
  </si>
  <si>
    <t>Natrol, Melatonin Fast Dissolve, Natural Strawberry Flavor, 5 mg, 150 Tablets</t>
  </si>
  <si>
    <t>Natrol, Melatonin, Fast Dissolve, Strawberry, 5 mg, 90 Tablets</t>
  </si>
  <si>
    <t>Natrol, Melatonin, Time Release, 5 mg, 100 Tablets</t>
  </si>
  <si>
    <t>Natrol, Melatonin, 5 mg, 60 Tablets</t>
  </si>
  <si>
    <t>Natrol, Advanced Melatonin Calm Sleep, Fast Dissolve, Strawberry Flavor, 60 Tablets</t>
  </si>
  <si>
    <t>Natrol, Melatonin + 5-HTP, Advanced Sleep, 60 Bi-Layer Tablets</t>
  </si>
  <si>
    <t>Natrol, Advanced Sleep Melatonin, Maximum Strength, 10 mg, 60 Tablets</t>
  </si>
  <si>
    <t>Natrol Kids' Melatonin FD Tablets, 1mg, 40 Count</t>
  </si>
  <si>
    <t>Narol Kids’ Melatonin Gummies, 1mg, 90 Count</t>
  </si>
  <si>
    <t>Natrol, Memory Complex, 60 Tablets</t>
  </si>
  <si>
    <t>Natrol, Milk Thistle Advantage, 525 mg, 60 Veggie Caps</t>
  </si>
  <si>
    <t>Natrol, Minus-10 Cellular Rejuvenation, Alpha Lipoic Acid, 120 Tablets</t>
  </si>
  <si>
    <t>Natrol, Mood Positive 5-HTP, 50 Tablets</t>
  </si>
  <si>
    <t>Natrol, Hyaluronic Acid MSM &amp; Glucosamine, 90 Capsules</t>
  </si>
  <si>
    <t>Natrol, NuHair, Hair Rejuvenation for Men, 60 Tablets</t>
  </si>
  <si>
    <t>Natrol, NuHair, Thinning Hair Serum, For Men &amp; Women, 3.1 fl oz (93 ml)</t>
  </si>
  <si>
    <t>Natrol, Omega-3 Fish Oil, Lemon Flavor, 1,000 mg, 150 Softgels</t>
  </si>
  <si>
    <t>Natrol, Omega 3-6-9 Complex, Lemon Flavor, 90 Softgels</t>
  </si>
  <si>
    <t>Natrol, Extreme Omega, 2,400 mg, 60 Softgels</t>
  </si>
  <si>
    <t>Natrol, Stress &amp; Anxiety Formula, Mood &amp; Stress, 90 Capsules</t>
  </si>
  <si>
    <t>Natrol, Skin, Hair &amp; Nails, Clinical Strength Skin Care, 60 Capsules</t>
  </si>
  <si>
    <t>Natrol, Sleep 'n Restore, 20 Tablets</t>
  </si>
  <si>
    <t>Natrol, Shen Min, Advanced Men's Formula, Hair Strengthening, 60 Tablets</t>
  </si>
  <si>
    <t>Natrol, Shen Min, Hair Stregthening, Advanced Women's Formula, 60 Tablets</t>
  </si>
  <si>
    <t>Natrol, Shen Min Hair Strengthening, DHT Blocker, 60 Tablets</t>
  </si>
  <si>
    <t>Natrol, Shen Min, Hair Nutrient, Original Formula, 90 Tablets</t>
  </si>
  <si>
    <t>Natrol, Soy Isoflavones, 60 Capsules</t>
  </si>
  <si>
    <t>Natrol, Soya Lecithin, 1200 mg, 120 Softgels</t>
  </si>
  <si>
    <t>Natrol, Stress &amp; Anxiety, Mood &amp; Stress, Two 30 Tablet Blister Packs (60 Total)</t>
  </si>
  <si>
    <t>Natrol, Stress &amp; Anxiety, Day &amp; Nite, 10 Tablets Each</t>
  </si>
  <si>
    <t>Natrol, Tonalin, CLA, 60 Softgels</t>
  </si>
  <si>
    <t>Natrol, Tonalin CLA with Safflower Oil, 90 Softgels</t>
  </si>
  <si>
    <t>Natrol, Extra Strength Turmeric, 60 Capsules</t>
  </si>
  <si>
    <t>Natrol, Vitamin B-12, Fast Dissolve, Strawberry Flavor, 5000 mcg, 100 Tablets</t>
  </si>
  <si>
    <t>Natrol, Vitamin D3, 10,000 IU, 60 Tablets</t>
  </si>
  <si>
    <t>Natrol, Vitamin D3, Fast Dissolve, Natural Strawberry Flavor, 2,000 IU, 90 Tablets</t>
  </si>
  <si>
    <t>Natrol, Vitamin D3, Fast Dissolve, Natural Strawberry Flavor, 5,000 IU, 90 Tablets</t>
  </si>
  <si>
    <t>Natrol, Water Pill, 60 Tablets</t>
  </si>
  <si>
    <t>Natrol, Yohimbe Bark, 500 mg, 90 Capsules</t>
  </si>
  <si>
    <t>NEW</t>
  </si>
  <si>
    <t>TBD (Costco only?)</t>
  </si>
  <si>
    <t>5865.947</t>
  </si>
  <si>
    <t>1023.911</t>
  </si>
  <si>
    <t>setup</t>
  </si>
  <si>
    <t>Cognium Focus Capsules-60</t>
  </si>
  <si>
    <t>Melatonin 5mg Gummy-60</t>
  </si>
  <si>
    <t>Easy-C 500mg Tab-60</t>
  </si>
  <si>
    <t>Easy-C 500mg Tab-120</t>
  </si>
  <si>
    <t>High Absorption Zinc Chew Tab-60</t>
  </si>
  <si>
    <t>Vitamin B12 5,000mcg F/D Tab-100</t>
  </si>
  <si>
    <t>Sleep + Calm Gummy</t>
  </si>
  <si>
    <t>Sleep + Immunity Gummy</t>
  </si>
  <si>
    <t>Sleep + Beauty Gummy</t>
  </si>
  <si>
    <t>Kids Sleep + Calm Gummy</t>
  </si>
  <si>
    <t>Kids Sleep + Immunity Gummy</t>
  </si>
  <si>
    <t>Cognium Complete Capsule</t>
  </si>
  <si>
    <t>MAP Guidelines</t>
  </si>
  <si>
    <t>Elderberry Gummy</t>
  </si>
  <si>
    <t>Immune Biotic Stick Pack</t>
  </si>
  <si>
    <t>MAP</t>
  </si>
  <si>
    <t>-</t>
  </si>
  <si>
    <t>Relax+ Day Calm Gummy-60</t>
  </si>
  <si>
    <t>Relax+ Night Calm Gummy-50</t>
  </si>
  <si>
    <t>Relax+ Ultimate Calm Capsules-30</t>
  </si>
  <si>
    <t>Memory Complex w/Bacopa Tab-60</t>
  </si>
  <si>
    <t>7797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</si>
</sst>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\-00000\-00000\-0"/>
    <numFmt numFmtId="173" formatCode="000000\-00000\-0"/>
    <numFmt numFmtId="174" formatCode="000000000000"/>
    <numFmt numFmtId="175" formatCode="0000000000000"/>
    <numFmt numFmtId="176" formatCode="00000000"/>
    <numFmt numFmtId="177" formatCode="00000000000\-0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&quot;£&quot;#,##0.00"/>
    <numFmt numFmtId="183" formatCode="0.000"/>
    <numFmt numFmtId="184" formatCode="0.0_);\(0.0\)"/>
    <numFmt numFmtId="185" formatCode="_(&quot;$&quot;* #,##0.000_);_(&quot;$&quot;* \(#,##0.000\);_(&quot;$&quot;* &quot;-&quot;??_);_(@_)"/>
    <numFmt numFmtId="186" formatCode="_(&quot;$&quot;* #,##0.0000_);_(&quot;$&quot;* \(#,##0.0000\);_(&quot;$&quot;* &quot;-&quot;??_);_(@_)"/>
    <numFmt numFmtId="187" formatCode="_(&quot;$&quot;* #,##0.00000_);_(&quot;$&quot;* \(#,##0.00000\);_(&quot;$&quot;* &quot;-&quot;??_);_(@_)"/>
    <numFmt numFmtId="188" formatCode="_(&quot;$&quot;* #,##0.0_);_(&quot;$&quot;* \(#,##0.0\);_(&quot;$&quot;* &quot;-&quot;??_);_(@_)"/>
    <numFmt numFmtId="189" formatCode="_(&quot;$&quot;* #,##0_);_(&quot;$&quot;* \(#,##0\);_(&quot;$&quot;* &quot;-&quot;??_);_(@_)"/>
    <numFmt numFmtId="190" formatCode="_(&quot;$&quot;* #,##0.000000_);_(&quot;$&quot;* \(#,##0.000000\);_(&quot;$&quot;* &quot;-&quot;??_);_(@_)"/>
    <numFmt numFmtId="191" formatCode="&quot;$&quot;#,##0.00"/>
    <numFmt numFmtId="192" formatCode="0.00000000"/>
    <numFmt numFmtId="193" formatCode="[$€-2]\ #,##0.00_);[Red]\([$€-2]\ #,##0.00\)"/>
    <numFmt numFmtId="194" formatCode="[$-409]dddd\,\ mmmm\ d\,\ yyyy"/>
    <numFmt numFmtId="195" formatCode="[$-409]h:mm:ss\ AM/PM"/>
    <numFmt numFmtId="196" formatCode="0.00_);\(0.00\)"/>
    <numFmt numFmtId="197" formatCode="[$-409]d\-mmm;@"/>
    <numFmt numFmtId="198" formatCode="#,##0.000"/>
    <numFmt numFmtId="199" formatCode="_(&quot;$&quot;* #,##0.000_);_(&quot;$&quot;* \(#,##0.000\);_(&quot;$&quot;* &quot;-&quot;???_);_(@_)"/>
    <numFmt numFmtId="200" formatCode="0.0000"/>
    <numFmt numFmtId="201" formatCode="0.0%"/>
    <numFmt numFmtId="202" formatCode="&quot;$&quot;#,##0"/>
  </numFmts>
  <fonts count="6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sz val="6"/>
      <name val="Arial Narrow"/>
      <family val="2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36"/>
      <name val="Arial Narrow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 Narrow"/>
      <family val="2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9"/>
      <name val="Arial Narrow"/>
      <family val="2"/>
    </font>
    <font>
      <b/>
      <sz val="18"/>
      <color indexed="9"/>
      <name val="Arial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0"/>
      <name val="Arial Narrow"/>
      <family val="2"/>
    </font>
    <font>
      <b/>
      <sz val="18"/>
      <color theme="0"/>
      <name val="Arial"/>
      <family val="2"/>
    </font>
    <font>
      <b/>
      <sz val="12"/>
      <color theme="1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25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5" fillId="33" borderId="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13" fontId="8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172" fontId="5" fillId="33" borderId="0" xfId="0" applyNumberFormat="1" applyFont="1" applyFill="1" applyBorder="1" applyAlignment="1">
      <alignment horizontal="center" vertical="center" wrapText="1"/>
    </xf>
    <xf numFmtId="2" fontId="8" fillId="33" borderId="0" xfId="0" applyNumberFormat="1" applyFont="1" applyFill="1" applyBorder="1" applyAlignment="1">
      <alignment horizontal="center" vertical="center" wrapText="1"/>
    </xf>
    <xf numFmtId="1" fontId="8" fillId="33" borderId="0" xfId="0" applyNumberFormat="1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172" fontId="6" fillId="33" borderId="15" xfId="0" applyNumberFormat="1" applyFont="1" applyFill="1" applyBorder="1" applyAlignment="1">
      <alignment horizontal="center" vertical="center" wrapText="1"/>
    </xf>
    <xf numFmtId="173" fontId="6" fillId="33" borderId="15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13" fontId="6" fillId="33" borderId="15" xfId="0" applyNumberFormat="1" applyFont="1" applyFill="1" applyBorder="1" applyAlignment="1">
      <alignment horizontal="center" vertical="center" wrapText="1"/>
    </xf>
    <xf numFmtId="1" fontId="6" fillId="33" borderId="15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1" fontId="6" fillId="33" borderId="16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vertical="center" wrapText="1"/>
    </xf>
    <xf numFmtId="0" fontId="5" fillId="33" borderId="19" xfId="0" applyFont="1" applyFill="1" applyBorder="1" applyAlignment="1">
      <alignment vertical="center" wrapText="1"/>
    </xf>
    <xf numFmtId="2" fontId="8" fillId="33" borderId="0" xfId="0" applyNumberFormat="1" applyFont="1" applyFill="1" applyBorder="1" applyAlignment="1">
      <alignment vertical="center" wrapText="1"/>
    </xf>
    <xf numFmtId="2" fontId="8" fillId="33" borderId="0" xfId="54" applyNumberFormat="1" applyFont="1" applyFill="1" applyBorder="1" applyAlignment="1">
      <alignment vertical="center" wrapText="1"/>
    </xf>
    <xf numFmtId="173" fontId="5" fillId="0" borderId="2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/>
    </xf>
    <xf numFmtId="13" fontId="8" fillId="34" borderId="0" xfId="0" applyNumberFormat="1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2" fontId="8" fillId="34" borderId="0" xfId="0" applyNumberFormat="1" applyFont="1" applyFill="1" applyBorder="1" applyAlignment="1">
      <alignment vertical="center" wrapText="1"/>
    </xf>
    <xf numFmtId="174" fontId="5" fillId="0" borderId="20" xfId="0" applyNumberFormat="1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left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12" fillId="35" borderId="23" xfId="0" applyFont="1" applyFill="1" applyBorder="1" applyAlignment="1">
      <alignment horizontal="center" vertical="center" wrapText="1"/>
    </xf>
    <xf numFmtId="0" fontId="12" fillId="35" borderId="22" xfId="0" applyFont="1" applyFill="1" applyBorder="1" applyAlignment="1">
      <alignment horizontal="center" vertical="center" wrapText="1"/>
    </xf>
    <xf numFmtId="13" fontId="15" fillId="33" borderId="0" xfId="0" applyNumberFormat="1" applyFont="1" applyFill="1" applyBorder="1" applyAlignment="1">
      <alignment horizontal="centerContinuous" vertical="center" wrapText="1"/>
    </xf>
    <xf numFmtId="1" fontId="15" fillId="33" borderId="0" xfId="0" applyNumberFormat="1" applyFont="1" applyFill="1" applyBorder="1" applyAlignment="1">
      <alignment horizontal="center" vertical="center" wrapText="1"/>
    </xf>
    <xf numFmtId="13" fontId="15" fillId="33" borderId="0" xfId="0" applyNumberFormat="1" applyFont="1" applyFill="1" applyBorder="1" applyAlignment="1">
      <alignment horizontal="center" vertical="center" wrapText="1"/>
    </xf>
    <xf numFmtId="0" fontId="16" fillId="35" borderId="23" xfId="0" applyFont="1" applyFill="1" applyBorder="1" applyAlignment="1">
      <alignment horizontal="centerContinuous" vertical="center" wrapText="1"/>
    </xf>
    <xf numFmtId="1" fontId="16" fillId="35" borderId="23" xfId="0" applyNumberFormat="1" applyFont="1" applyFill="1" applyBorder="1" applyAlignment="1">
      <alignment horizontal="centerContinuous" vertical="center" wrapText="1"/>
    </xf>
    <xf numFmtId="44" fontId="6" fillId="0" borderId="15" xfId="54" applyFont="1" applyFill="1" applyBorder="1" applyAlignment="1">
      <alignment horizontal="center" vertical="center" wrapText="1"/>
    </xf>
    <xf numFmtId="197" fontId="8" fillId="33" borderId="0" xfId="0" applyNumberFormat="1" applyFont="1" applyFill="1" applyBorder="1" applyAlignment="1">
      <alignment horizontal="center" vertical="center" wrapText="1"/>
    </xf>
    <xf numFmtId="197" fontId="10" fillId="33" borderId="0" xfId="0" applyNumberFormat="1" applyFont="1" applyFill="1" applyBorder="1" applyAlignment="1">
      <alignment horizontal="left" vertical="center" wrapText="1"/>
    </xf>
    <xf numFmtId="197" fontId="12" fillId="35" borderId="23" xfId="0" applyNumberFormat="1" applyFont="1" applyFill="1" applyBorder="1" applyAlignment="1">
      <alignment horizontal="center" vertical="center" wrapText="1"/>
    </xf>
    <xf numFmtId="197" fontId="6" fillId="33" borderId="15" xfId="0" applyNumberFormat="1" applyFont="1" applyFill="1" applyBorder="1" applyAlignment="1">
      <alignment horizontal="center" vertical="center" wrapText="1"/>
    </xf>
    <xf numFmtId="197" fontId="6" fillId="35" borderId="23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197" fontId="5" fillId="0" borderId="20" xfId="0" applyNumberFormat="1" applyFont="1" applyFill="1" applyBorder="1" applyAlignment="1">
      <alignment horizontal="center" vertical="center" wrapText="1"/>
    </xf>
    <xf numFmtId="13" fontId="5" fillId="0" borderId="20" xfId="0" applyNumberFormat="1" applyFont="1" applyFill="1" applyBorder="1" applyAlignment="1">
      <alignment horizontal="center" vertical="center" wrapText="1"/>
    </xf>
    <xf numFmtId="44" fontId="6" fillId="0" borderId="20" xfId="54" applyFont="1" applyFill="1" applyBorder="1" applyAlignment="1">
      <alignment horizontal="center" vertical="center" wrapText="1"/>
    </xf>
    <xf numFmtId="44" fontId="6" fillId="0" borderId="20" xfId="64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197" fontId="5" fillId="0" borderId="20" xfId="0" applyNumberFormat="1" applyFont="1" applyFill="1" applyBorder="1" applyAlignment="1">
      <alignment horizontal="center" vertical="center"/>
    </xf>
    <xf numFmtId="13" fontId="5" fillId="0" borderId="20" xfId="0" applyNumberFormat="1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13" fontId="8" fillId="33" borderId="10" xfId="0" applyNumberFormat="1" applyFont="1" applyFill="1" applyBorder="1" applyAlignment="1">
      <alignment horizontal="center" vertical="center" wrapText="1"/>
    </xf>
    <xf numFmtId="2" fontId="8" fillId="34" borderId="0" xfId="54" applyNumberFormat="1" applyFont="1" applyFill="1" applyBorder="1" applyAlignment="1">
      <alignment vertical="center" wrapText="1"/>
    </xf>
    <xf numFmtId="1" fontId="8" fillId="34" borderId="0" xfId="0" applyNumberFormat="1" applyFont="1" applyFill="1" applyBorder="1" applyAlignment="1">
      <alignment horizontal="center" vertical="center" wrapText="1"/>
    </xf>
    <xf numFmtId="2" fontId="8" fillId="34" borderId="0" xfId="0" applyNumberFormat="1" applyFont="1" applyFill="1" applyBorder="1" applyAlignment="1">
      <alignment horizontal="center" vertical="center" wrapText="1"/>
    </xf>
    <xf numFmtId="49" fontId="9" fillId="34" borderId="0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 wrapText="1"/>
    </xf>
    <xf numFmtId="13" fontId="14" fillId="33" borderId="0" xfId="0" applyNumberFormat="1" applyFont="1" applyFill="1" applyBorder="1" applyAlignment="1">
      <alignment/>
    </xf>
    <xf numFmtId="0" fontId="63" fillId="35" borderId="23" xfId="0" applyFont="1" applyFill="1" applyBorder="1" applyAlignment="1">
      <alignment horizontal="centerContinuous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13" fontId="14" fillId="33" borderId="10" xfId="0" applyNumberFormat="1" applyFont="1" applyFill="1" applyBorder="1" applyAlignment="1">
      <alignment vertical="center"/>
    </xf>
    <xf numFmtId="2" fontId="5" fillId="36" borderId="20" xfId="0" applyNumberFormat="1" applyFont="1" applyFill="1" applyBorder="1" applyAlignment="1">
      <alignment horizontal="center" vertical="center" wrapText="1"/>
    </xf>
    <xf numFmtId="1" fontId="5" fillId="36" borderId="20" xfId="0" applyNumberFormat="1" applyFont="1" applyFill="1" applyBorder="1" applyAlignment="1">
      <alignment horizontal="center" vertical="center" wrapText="1"/>
    </xf>
    <xf numFmtId="1" fontId="5" fillId="36" borderId="24" xfId="0" applyNumberFormat="1" applyFont="1" applyFill="1" applyBorder="1" applyAlignment="1">
      <alignment horizontal="center" vertical="center" wrapText="1"/>
    </xf>
    <xf numFmtId="1" fontId="6" fillId="33" borderId="27" xfId="0" applyNumberFormat="1" applyFont="1" applyFill="1" applyBorder="1" applyAlignment="1">
      <alignment vertical="center"/>
    </xf>
    <xf numFmtId="1" fontId="6" fillId="33" borderId="25" xfId="0" applyNumberFormat="1" applyFont="1" applyFill="1" applyBorder="1" applyAlignment="1">
      <alignment vertical="center"/>
    </xf>
    <xf numFmtId="0" fontId="64" fillId="35" borderId="21" xfId="0" applyFont="1" applyFill="1" applyBorder="1" applyAlignment="1">
      <alignment horizontal="left" vertical="center"/>
    </xf>
    <xf numFmtId="49" fontId="5" fillId="36" borderId="20" xfId="0" applyNumberFormat="1" applyFont="1" applyFill="1" applyBorder="1" applyAlignment="1">
      <alignment horizontal="left" vertical="center" wrapText="1"/>
    </xf>
    <xf numFmtId="1" fontId="5" fillId="33" borderId="0" xfId="0" applyNumberFormat="1" applyFont="1" applyFill="1" applyBorder="1" applyAlignment="1">
      <alignment horizontal="center" vertical="center" wrapText="1"/>
    </xf>
    <xf numFmtId="1" fontId="6" fillId="35" borderId="23" xfId="0" applyNumberFormat="1" applyFont="1" applyFill="1" applyBorder="1" applyAlignment="1">
      <alignment horizontal="center" vertical="center" wrapText="1"/>
    </xf>
    <xf numFmtId="44" fontId="6" fillId="37" borderId="15" xfId="54" applyFont="1" applyFill="1" applyBorder="1" applyAlignment="1">
      <alignment horizontal="center" vertical="center" wrapText="1"/>
    </xf>
    <xf numFmtId="44" fontId="6" fillId="37" borderId="20" xfId="54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Continuous" vertical="center" wrapText="1"/>
    </xf>
    <xf numFmtId="0" fontId="10" fillId="34" borderId="18" xfId="0" applyFont="1" applyFill="1" applyBorder="1" applyAlignment="1">
      <alignment horizontal="centerContinuous" vertical="center" wrapText="1"/>
    </xf>
    <xf numFmtId="1" fontId="10" fillId="34" borderId="19" xfId="0" applyNumberFormat="1" applyFont="1" applyFill="1" applyBorder="1" applyAlignment="1">
      <alignment horizontal="centerContinuous" vertical="center" wrapText="1"/>
    </xf>
    <xf numFmtId="1" fontId="10" fillId="34" borderId="18" xfId="0" applyNumberFormat="1" applyFont="1" applyFill="1" applyBorder="1" applyAlignment="1">
      <alignment horizontal="centerContinuous" vertical="center" wrapText="1"/>
    </xf>
    <xf numFmtId="0" fontId="10" fillId="34" borderId="17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197" fontId="10" fillId="34" borderId="18" xfId="0" applyNumberFormat="1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Continuous" vertical="center" wrapText="1"/>
    </xf>
    <xf numFmtId="0" fontId="10" fillId="34" borderId="0" xfId="0" applyFont="1" applyFill="1" applyBorder="1" applyAlignment="1">
      <alignment horizontal="centerContinuous" vertical="center" wrapText="1"/>
    </xf>
    <xf numFmtId="1" fontId="10" fillId="34" borderId="11" xfId="0" applyNumberFormat="1" applyFont="1" applyFill="1" applyBorder="1" applyAlignment="1">
      <alignment horizontal="centerContinuous" vertical="center" wrapText="1"/>
    </xf>
    <xf numFmtId="1" fontId="10" fillId="34" borderId="0" xfId="0" applyNumberFormat="1" applyFont="1" applyFill="1" applyBorder="1" applyAlignment="1">
      <alignment horizontal="centerContinuous" vertical="center" wrapText="1"/>
    </xf>
    <xf numFmtId="0" fontId="10" fillId="34" borderId="10" xfId="0" applyFont="1" applyFill="1" applyBorder="1" applyAlignment="1">
      <alignment horizontal="left" vertical="center"/>
    </xf>
    <xf numFmtId="0" fontId="10" fillId="34" borderId="0" xfId="0" applyFont="1" applyFill="1" applyBorder="1" applyAlignment="1">
      <alignment horizontal="center" vertical="center"/>
    </xf>
    <xf numFmtId="197" fontId="10" fillId="34" borderId="0" xfId="0" applyNumberFormat="1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Continuous" wrapText="1"/>
    </xf>
    <xf numFmtId="1" fontId="0" fillId="34" borderId="11" xfId="0" applyNumberFormat="1" applyFill="1" applyBorder="1" applyAlignment="1">
      <alignment horizontal="centerContinuous" wrapText="1"/>
    </xf>
    <xf numFmtId="1" fontId="0" fillId="34" borderId="0" xfId="0" applyNumberFormat="1" applyFill="1" applyBorder="1" applyAlignment="1">
      <alignment horizontal="centerContinuous" wrapText="1"/>
    </xf>
    <xf numFmtId="0" fontId="0" fillId="34" borderId="0" xfId="0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10" fillId="34" borderId="12" xfId="0" applyFont="1" applyFill="1" applyBorder="1" applyAlignment="1">
      <alignment horizontal="centerContinuous" vertical="center" wrapText="1"/>
    </xf>
    <xf numFmtId="0" fontId="10" fillId="34" borderId="13" xfId="0" applyFont="1" applyFill="1" applyBorder="1" applyAlignment="1">
      <alignment horizontal="centerContinuous" vertical="center" wrapText="1"/>
    </xf>
    <xf numFmtId="0" fontId="0" fillId="34" borderId="13" xfId="0" applyFill="1" applyBorder="1" applyAlignment="1">
      <alignment horizontal="centerContinuous" wrapText="1"/>
    </xf>
    <xf numFmtId="1" fontId="0" fillId="34" borderId="14" xfId="0" applyNumberFormat="1" applyFill="1" applyBorder="1" applyAlignment="1">
      <alignment horizontal="centerContinuous" wrapText="1"/>
    </xf>
    <xf numFmtId="1" fontId="0" fillId="34" borderId="13" xfId="0" applyNumberFormat="1" applyFill="1" applyBorder="1" applyAlignment="1">
      <alignment horizontal="centerContinuous" wrapText="1"/>
    </xf>
    <xf numFmtId="0" fontId="0" fillId="34" borderId="12" xfId="0" applyFill="1" applyBorder="1" applyAlignment="1">
      <alignment horizontal="left"/>
    </xf>
    <xf numFmtId="0" fontId="0" fillId="34" borderId="13" xfId="0" applyFill="1" applyBorder="1" applyAlignment="1">
      <alignment horizontal="center"/>
    </xf>
    <xf numFmtId="197" fontId="0" fillId="34" borderId="13" xfId="0" applyNumberForma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44" fontId="6" fillId="34" borderId="15" xfId="54" applyFont="1" applyFill="1" applyBorder="1" applyAlignment="1">
      <alignment horizontal="center" vertical="center" wrapText="1"/>
    </xf>
    <xf numFmtId="44" fontId="6" fillId="34" borderId="20" xfId="54" applyFont="1" applyFill="1" applyBorder="1" applyAlignment="1">
      <alignment horizontal="center" vertical="center" wrapText="1"/>
    </xf>
    <xf numFmtId="189" fontId="10" fillId="34" borderId="0" xfId="0" applyNumberFormat="1" applyFont="1" applyFill="1" applyBorder="1" applyAlignment="1">
      <alignment horizontal="left" vertical="center" wrapText="1"/>
    </xf>
    <xf numFmtId="9" fontId="10" fillId="34" borderId="0" xfId="88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12" fillId="35" borderId="23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" fillId="35" borderId="23" xfId="0" applyFont="1" applyFill="1" applyBorder="1" applyAlignment="1">
      <alignment horizontal="left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10" fillId="34" borderId="11" xfId="0" applyFont="1" applyFill="1" applyBorder="1" applyAlignment="1">
      <alignment horizontal="left" vertical="center" wrapText="1"/>
    </xf>
    <xf numFmtId="0" fontId="0" fillId="34" borderId="11" xfId="0" applyFill="1" applyBorder="1" applyAlignment="1">
      <alignment horizontal="left"/>
    </xf>
    <xf numFmtId="0" fontId="0" fillId="34" borderId="14" xfId="0" applyFill="1" applyBorder="1" applyAlignment="1">
      <alignment horizontal="left"/>
    </xf>
    <xf numFmtId="0" fontId="17" fillId="38" borderId="0" xfId="0" applyFont="1" applyFill="1" applyBorder="1" applyAlignment="1">
      <alignment horizontal="left" vertical="center" wrapText="1"/>
    </xf>
    <xf numFmtId="0" fontId="10" fillId="34" borderId="13" xfId="0" applyFont="1" applyFill="1" applyBorder="1" applyAlignment="1">
      <alignment horizontal="center" vertical="center"/>
    </xf>
    <xf numFmtId="0" fontId="5" fillId="39" borderId="26" xfId="0" applyFont="1" applyFill="1" applyBorder="1" applyAlignment="1">
      <alignment horizontal="center" vertical="center" wrapText="1"/>
    </xf>
    <xf numFmtId="174" fontId="5" fillId="39" borderId="20" xfId="0" applyNumberFormat="1" applyFont="1" applyFill="1" applyBorder="1" applyAlignment="1">
      <alignment horizontal="center" vertical="center" wrapText="1"/>
    </xf>
    <xf numFmtId="1" fontId="5" fillId="39" borderId="20" xfId="0" applyNumberFormat="1" applyFont="1" applyFill="1" applyBorder="1" applyAlignment="1">
      <alignment horizontal="center" vertical="center" wrapText="1"/>
    </xf>
    <xf numFmtId="0" fontId="5" fillId="39" borderId="20" xfId="0" applyFont="1" applyFill="1" applyBorder="1" applyAlignment="1">
      <alignment horizontal="center" vertical="center" wrapText="1"/>
    </xf>
    <xf numFmtId="1" fontId="5" fillId="0" borderId="2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2" fontId="6" fillId="33" borderId="15" xfId="0" applyNumberFormat="1" applyFont="1" applyFill="1" applyBorder="1" applyAlignment="1">
      <alignment horizontal="center" vertical="top" wrapText="1"/>
    </xf>
    <xf numFmtId="1" fontId="15" fillId="33" borderId="0" xfId="0" applyNumberFormat="1" applyFont="1" applyFill="1" applyBorder="1" applyAlignment="1">
      <alignment horizontal="centerContinuous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44" fontId="6" fillId="38" borderId="15" xfId="54" applyFont="1" applyFill="1" applyBorder="1" applyAlignment="1">
      <alignment horizontal="center" vertical="center" wrapText="1"/>
    </xf>
    <xf numFmtId="44" fontId="6" fillId="38" borderId="20" xfId="54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/>
    </xf>
    <xf numFmtId="1" fontId="16" fillId="35" borderId="18" xfId="0" applyNumberFormat="1" applyFont="1" applyFill="1" applyBorder="1" applyAlignment="1">
      <alignment horizontal="centerContinuous" vertical="center" wrapText="1"/>
    </xf>
    <xf numFmtId="1" fontId="6" fillId="35" borderId="13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left" vertical="center"/>
    </xf>
    <xf numFmtId="0" fontId="40" fillId="0" borderId="20" xfId="0" applyFont="1" applyFill="1" applyBorder="1" applyAlignment="1">
      <alignment horizontal="center" vertical="center" wrapText="1"/>
    </xf>
    <xf numFmtId="202" fontId="65" fillId="40" borderId="20" xfId="0" applyNumberFormat="1" applyFont="1" applyFill="1" applyBorder="1" applyAlignment="1">
      <alignment horizontal="center" vertical="center" wrapText="1"/>
    </xf>
    <xf numFmtId="202" fontId="42" fillId="33" borderId="0" xfId="0" applyNumberFormat="1" applyFont="1" applyFill="1" applyBorder="1" applyAlignment="1">
      <alignment horizontal="center" vertical="center" wrapText="1"/>
    </xf>
    <xf numFmtId="202" fontId="40" fillId="35" borderId="18" xfId="0" applyNumberFormat="1" applyFont="1" applyFill="1" applyBorder="1" applyAlignment="1">
      <alignment horizontal="centerContinuous" vertical="center" wrapText="1"/>
    </xf>
    <xf numFmtId="202" fontId="40" fillId="40" borderId="20" xfId="0" applyNumberFormat="1" applyFont="1" applyFill="1" applyBorder="1" applyAlignment="1">
      <alignment horizontal="center" vertical="center" wrapText="1"/>
    </xf>
    <xf numFmtId="202" fontId="65" fillId="38" borderId="20" xfId="0" applyNumberFormat="1" applyFont="1" applyFill="1" applyBorder="1" applyAlignment="1">
      <alignment horizontal="center" vertical="center" wrapText="1"/>
    </xf>
    <xf numFmtId="172" fontId="6" fillId="0" borderId="15" xfId="0" applyNumberFormat="1" applyFont="1" applyFill="1" applyBorder="1" applyAlignment="1">
      <alignment horizontal="center" vertical="center" wrapText="1"/>
    </xf>
    <xf numFmtId="1" fontId="6" fillId="40" borderId="15" xfId="0" applyNumberFormat="1" applyFont="1" applyFill="1" applyBorder="1" applyAlignment="1">
      <alignment horizontal="center" vertical="center" wrapText="1"/>
    </xf>
    <xf numFmtId="1" fontId="6" fillId="38" borderId="15" xfId="0" applyNumberFormat="1" applyFont="1" applyFill="1" applyBorder="1" applyAlignment="1">
      <alignment horizontal="center" vertical="center" wrapText="1"/>
    </xf>
    <xf numFmtId="202" fontId="40" fillId="33" borderId="0" xfId="0" applyNumberFormat="1" applyFont="1" applyFill="1" applyBorder="1" applyAlignment="1">
      <alignment horizontal="center" vertical="center" wrapText="1"/>
    </xf>
    <xf numFmtId="202" fontId="40" fillId="38" borderId="20" xfId="0" applyNumberFormat="1" applyFont="1" applyFill="1" applyBorder="1" applyAlignment="1">
      <alignment horizontal="center" vertical="center" wrapText="1"/>
    </xf>
    <xf numFmtId="0" fontId="5" fillId="41" borderId="20" xfId="0" applyFont="1" applyFill="1" applyBorder="1" applyAlignment="1">
      <alignment horizontal="left" vertical="center" wrapText="1"/>
    </xf>
    <xf numFmtId="174" fontId="5" fillId="42" borderId="20" xfId="0" applyNumberFormat="1" applyFont="1" applyFill="1" applyBorder="1" applyAlignment="1">
      <alignment horizontal="center" vertical="center" wrapText="1"/>
    </xf>
    <xf numFmtId="174" fontId="5" fillId="40" borderId="20" xfId="0" applyNumberFormat="1" applyFont="1" applyFill="1" applyBorder="1" applyAlignment="1">
      <alignment horizontal="center" vertical="center" wrapText="1"/>
    </xf>
    <xf numFmtId="1" fontId="5" fillId="40" borderId="20" xfId="0" applyNumberFormat="1" applyFont="1" applyFill="1" applyBorder="1" applyAlignment="1">
      <alignment horizontal="center" vertical="center" wrapText="1"/>
    </xf>
    <xf numFmtId="1" fontId="6" fillId="37" borderId="15" xfId="0" applyNumberFormat="1" applyFont="1" applyFill="1" applyBorder="1" applyAlignment="1">
      <alignment horizontal="center" vertical="center" wrapText="1"/>
    </xf>
    <xf numFmtId="1" fontId="5" fillId="37" borderId="20" xfId="0" applyNumberFormat="1" applyFont="1" applyFill="1" applyBorder="1" applyAlignment="1">
      <alignment horizontal="center" vertical="center" wrapText="1"/>
    </xf>
    <xf numFmtId="0" fontId="5" fillId="37" borderId="20" xfId="0" applyFont="1" applyFill="1" applyBorder="1" applyAlignment="1">
      <alignment horizontal="left" vertical="center" wrapText="1"/>
    </xf>
    <xf numFmtId="0" fontId="5" fillId="40" borderId="20" xfId="0" applyFont="1" applyFill="1" applyBorder="1" applyAlignment="1">
      <alignment horizontal="left" vertical="center" wrapText="1"/>
    </xf>
    <xf numFmtId="49" fontId="43" fillId="0" borderId="20" xfId="0" applyNumberFormat="1" applyFont="1" applyFill="1" applyBorder="1" applyAlignment="1">
      <alignment horizontal="left" vertical="center"/>
    </xf>
    <xf numFmtId="49" fontId="43" fillId="0" borderId="20" xfId="0" applyNumberFormat="1" applyFont="1" applyFill="1" applyBorder="1" applyAlignment="1">
      <alignment horizontal="center" vertical="center"/>
    </xf>
    <xf numFmtId="1" fontId="43" fillId="0" borderId="20" xfId="0" applyNumberFormat="1" applyFont="1" applyFill="1" applyBorder="1" applyAlignment="1">
      <alignment horizontal="center" vertical="center"/>
    </xf>
    <xf numFmtId="0" fontId="43" fillId="0" borderId="20" xfId="0" applyNumberFormat="1" applyFont="1" applyFill="1" applyBorder="1" applyAlignment="1">
      <alignment horizontal="center" vertical="center"/>
    </xf>
    <xf numFmtId="13" fontId="44" fillId="33" borderId="10" xfId="0" applyNumberFormat="1" applyFont="1" applyFill="1" applyBorder="1" applyAlignment="1">
      <alignment vertical="center"/>
    </xf>
    <xf numFmtId="0" fontId="50" fillId="35" borderId="21" xfId="0" applyFont="1" applyFill="1" applyBorder="1" applyAlignment="1">
      <alignment horizontal="left" vertical="center"/>
    </xf>
    <xf numFmtId="0" fontId="43" fillId="33" borderId="0" xfId="0" applyFont="1" applyFill="1" applyBorder="1" applyAlignment="1">
      <alignment horizontal="center" vertical="center"/>
    </xf>
    <xf numFmtId="49" fontId="43" fillId="33" borderId="0" xfId="0" applyNumberFormat="1" applyFont="1" applyFill="1" applyBorder="1" applyAlignment="1">
      <alignment horizontal="center" vertical="center"/>
    </xf>
    <xf numFmtId="1" fontId="43" fillId="33" borderId="0" xfId="0" applyNumberFormat="1" applyFont="1" applyFill="1" applyBorder="1" applyAlignment="1">
      <alignment horizontal="center" vertical="center"/>
    </xf>
    <xf numFmtId="172" fontId="43" fillId="33" borderId="0" xfId="0" applyNumberFormat="1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left" vertical="center"/>
    </xf>
    <xf numFmtId="13" fontId="43" fillId="33" borderId="0" xfId="0" applyNumberFormat="1" applyFont="1" applyFill="1" applyBorder="1" applyAlignment="1">
      <alignment horizontal="center" vertical="center"/>
    </xf>
    <xf numFmtId="2" fontId="43" fillId="34" borderId="0" xfId="0" applyNumberFormat="1" applyFont="1" applyFill="1" applyBorder="1" applyAlignment="1">
      <alignment vertical="center"/>
    </xf>
    <xf numFmtId="13" fontId="43" fillId="33" borderId="10" xfId="0" applyNumberFormat="1" applyFont="1" applyFill="1" applyBorder="1" applyAlignment="1">
      <alignment horizontal="center" vertical="center"/>
    </xf>
    <xf numFmtId="13" fontId="43" fillId="34" borderId="0" xfId="0" applyNumberFormat="1" applyFont="1" applyFill="1" applyBorder="1" applyAlignment="1">
      <alignment horizontal="center" vertical="center"/>
    </xf>
    <xf numFmtId="1" fontId="43" fillId="34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13" fontId="43" fillId="33" borderId="0" xfId="0" applyNumberFormat="1" applyFont="1" applyFill="1" applyBorder="1" applyAlignment="1">
      <alignment horizontal="centerContinuous" vertical="center"/>
    </xf>
    <xf numFmtId="189" fontId="44" fillId="34" borderId="0" xfId="0" applyNumberFormat="1" applyFont="1" applyFill="1" applyBorder="1" applyAlignment="1">
      <alignment horizontal="left" vertical="center"/>
    </xf>
    <xf numFmtId="0" fontId="44" fillId="35" borderId="23" xfId="0" applyFont="1" applyFill="1" applyBorder="1" applyAlignment="1">
      <alignment horizontal="centerContinuous" vertical="center"/>
    </xf>
    <xf numFmtId="1" fontId="44" fillId="35" borderId="23" xfId="0" applyNumberFormat="1" applyFont="1" applyFill="1" applyBorder="1" applyAlignment="1">
      <alignment horizontal="centerContinuous" vertical="center"/>
    </xf>
    <xf numFmtId="0" fontId="44" fillId="35" borderId="23" xfId="0" applyFont="1" applyFill="1" applyBorder="1" applyAlignment="1">
      <alignment horizontal="center" vertical="center"/>
    </xf>
    <xf numFmtId="0" fontId="44" fillId="35" borderId="23" xfId="0" applyFont="1" applyFill="1" applyBorder="1" applyAlignment="1">
      <alignment horizontal="left" vertical="center"/>
    </xf>
    <xf numFmtId="0" fontId="44" fillId="33" borderId="0" xfId="0" applyFont="1" applyFill="1" applyBorder="1" applyAlignment="1">
      <alignment horizontal="center" vertical="center"/>
    </xf>
    <xf numFmtId="49" fontId="44" fillId="0" borderId="15" xfId="0" applyNumberFormat="1" applyFont="1" applyFill="1" applyBorder="1" applyAlignment="1">
      <alignment horizontal="center" vertical="center"/>
    </xf>
    <xf numFmtId="1" fontId="44" fillId="33" borderId="15" xfId="0" applyNumberFormat="1" applyFont="1" applyFill="1" applyBorder="1" applyAlignment="1">
      <alignment horizontal="center" vertical="center"/>
    </xf>
    <xf numFmtId="172" fontId="44" fillId="33" borderId="15" xfId="0" applyNumberFormat="1" applyFont="1" applyFill="1" applyBorder="1" applyAlignment="1">
      <alignment horizontal="center" vertical="center"/>
    </xf>
    <xf numFmtId="173" fontId="44" fillId="33" borderId="15" xfId="0" applyNumberFormat="1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44" fontId="44" fillId="37" borderId="15" xfId="54" applyFont="1" applyFill="1" applyBorder="1" applyAlignment="1">
      <alignment horizontal="center" vertical="center"/>
    </xf>
    <xf numFmtId="44" fontId="44" fillId="34" borderId="15" xfId="54" applyFont="1" applyFill="1" applyBorder="1" applyAlignment="1">
      <alignment horizontal="center" vertical="center"/>
    </xf>
    <xf numFmtId="174" fontId="43" fillId="0" borderId="20" xfId="0" applyNumberFormat="1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left" vertical="center"/>
    </xf>
    <xf numFmtId="44" fontId="44" fillId="0" borderId="20" xfId="54" applyFont="1" applyFill="1" applyBorder="1" applyAlignment="1">
      <alignment horizontal="center" vertical="center"/>
    </xf>
    <xf numFmtId="44" fontId="44" fillId="37" borderId="20" xfId="54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173" fontId="43" fillId="0" borderId="20" xfId="0" applyNumberFormat="1" applyFont="1" applyFill="1" applyBorder="1" applyAlignment="1">
      <alignment horizontal="center" vertical="center"/>
    </xf>
    <xf numFmtId="44" fontId="44" fillId="34" borderId="20" xfId="54" applyFont="1" applyFill="1" applyBorder="1" applyAlignment="1">
      <alignment horizontal="center" vertical="center"/>
    </xf>
    <xf numFmtId="0" fontId="43" fillId="41" borderId="26" xfId="0" applyFont="1" applyFill="1" applyBorder="1" applyAlignment="1">
      <alignment horizontal="center" vertical="center"/>
    </xf>
    <xf numFmtId="44" fontId="44" fillId="37" borderId="28" xfId="54" applyFont="1" applyFill="1" applyBorder="1" applyAlignment="1">
      <alignment horizontal="center" vertical="center"/>
    </xf>
    <xf numFmtId="49" fontId="43" fillId="0" borderId="28" xfId="0" applyNumberFormat="1" applyFont="1" applyFill="1" applyBorder="1" applyAlignment="1">
      <alignment horizontal="center" vertical="center"/>
    </xf>
    <xf numFmtId="174" fontId="43" fillId="0" borderId="28" xfId="0" applyNumberFormat="1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left" vertical="center"/>
    </xf>
    <xf numFmtId="0" fontId="43" fillId="0" borderId="28" xfId="0" applyNumberFormat="1" applyFont="1" applyFill="1" applyBorder="1" applyAlignment="1">
      <alignment horizontal="center" vertical="center"/>
    </xf>
    <xf numFmtId="44" fontId="44" fillId="34" borderId="28" xfId="54" applyFont="1" applyFill="1" applyBorder="1" applyAlignment="1">
      <alignment horizontal="center" vertical="center"/>
    </xf>
    <xf numFmtId="173" fontId="43" fillId="0" borderId="28" xfId="0" applyNumberFormat="1" applyFont="1" applyFill="1" applyBorder="1" applyAlignment="1">
      <alignment horizontal="center" vertical="center"/>
    </xf>
    <xf numFmtId="0" fontId="43" fillId="41" borderId="20" xfId="0" applyFont="1" applyFill="1" applyBorder="1" applyAlignment="1">
      <alignment horizontal="center" vertical="center"/>
    </xf>
    <xf numFmtId="0" fontId="43" fillId="33" borderId="28" xfId="0" applyFont="1" applyFill="1" applyBorder="1" applyAlignment="1">
      <alignment horizontal="left" vertical="center"/>
    </xf>
    <xf numFmtId="1" fontId="43" fillId="33" borderId="28" xfId="0" applyNumberFormat="1" applyFont="1" applyFill="1" applyBorder="1" applyAlignment="1">
      <alignment horizontal="center" vertical="center"/>
    </xf>
    <xf numFmtId="44" fontId="44" fillId="37" borderId="28" xfId="54" applyNumberFormat="1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3" xfId="47"/>
    <cellStyle name="Comma 3" xfId="48"/>
    <cellStyle name="Comma 3 2" xfId="49"/>
    <cellStyle name="Comma 3 3" xfId="50"/>
    <cellStyle name="Comma 4" xfId="51"/>
    <cellStyle name="Comma 4 2" xfId="52"/>
    <cellStyle name="Comma 5" xfId="53"/>
    <cellStyle name="Currency" xfId="54"/>
    <cellStyle name="Currency [0]" xfId="55"/>
    <cellStyle name="Currency 2" xfId="56"/>
    <cellStyle name="Currency 2 2" xfId="57"/>
    <cellStyle name="Currency 2 2 2" xfId="58"/>
    <cellStyle name="Currency 2 2 3" xfId="59"/>
    <cellStyle name="Currency 3" xfId="60"/>
    <cellStyle name="Currency 4" xfId="61"/>
    <cellStyle name="Currency 4 2" xfId="62"/>
    <cellStyle name="Currency 4 3" xfId="63"/>
    <cellStyle name="Currency 5" xfId="64"/>
    <cellStyle name="Currency 5 2" xfId="65"/>
    <cellStyle name="Currency 6" xfId="66"/>
    <cellStyle name="Currency 6 2" xfId="67"/>
    <cellStyle name="Currency 7" xfId="68"/>
    <cellStyle name="Explanatory Text" xfId="69"/>
    <cellStyle name="Followed Hyperlink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Input" xfId="77"/>
    <cellStyle name="Linked Cell" xfId="78"/>
    <cellStyle name="Neutral" xfId="79"/>
    <cellStyle name="Normal 2" xfId="80"/>
    <cellStyle name="Normal 2 2" xfId="81"/>
    <cellStyle name="Normal 3" xfId="82"/>
    <cellStyle name="Normal 4" xfId="83"/>
    <cellStyle name="Normal 4 2" xfId="84"/>
    <cellStyle name="Normal 5" xfId="85"/>
    <cellStyle name="Note" xfId="86"/>
    <cellStyle name="Output" xfId="87"/>
    <cellStyle name="Percent" xfId="88"/>
    <cellStyle name="Percent 2" xfId="89"/>
    <cellStyle name="Percent 2 2" xfId="90"/>
    <cellStyle name="Percent 2 2 2" xfId="91"/>
    <cellStyle name="Percent 2 2 3" xfId="92"/>
    <cellStyle name="Percent 3" xfId="93"/>
    <cellStyle name="Percent 3 2" xfId="94"/>
    <cellStyle name="Percent 3 3" xfId="95"/>
    <cellStyle name="Percent 4" xfId="96"/>
    <cellStyle name="Percent 4 2" xfId="97"/>
    <cellStyle name="Percent 5" xfId="98"/>
    <cellStyle name="Percent 6" xfId="99"/>
    <cellStyle name="Title" xfId="100"/>
    <cellStyle name="Total" xfId="101"/>
    <cellStyle name="Warning Text" xfId="102"/>
  </cellStyles>
  <dxfs count="4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304800</xdr:colOff>
      <xdr:row>172</xdr:row>
      <xdr:rowOff>304800</xdr:rowOff>
    </xdr:from>
    <xdr:to>
      <xdr:col>34</xdr:col>
      <xdr:colOff>171450</xdr:colOff>
      <xdr:row>175</xdr:row>
      <xdr:rowOff>123825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0" y="71866125"/>
          <a:ext cx="4200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</xdr:row>
      <xdr:rowOff>152400</xdr:rowOff>
    </xdr:from>
    <xdr:to>
      <xdr:col>4</xdr:col>
      <xdr:colOff>838200</xdr:colOff>
      <xdr:row>1</xdr:row>
      <xdr:rowOff>781050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38125"/>
          <a:ext cx="3181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114300</xdr:rowOff>
    </xdr:from>
    <xdr:to>
      <xdr:col>4</xdr:col>
      <xdr:colOff>828675</xdr:colOff>
      <xdr:row>1</xdr:row>
      <xdr:rowOff>762000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00025"/>
          <a:ext cx="3162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676275</xdr:colOff>
      <xdr:row>1</xdr:row>
      <xdr:rowOff>152400</xdr:rowOff>
    </xdr:from>
    <xdr:to>
      <xdr:col>11</xdr:col>
      <xdr:colOff>0</xdr:colOff>
      <xdr:row>1</xdr:row>
      <xdr:rowOff>685800</xdr:rowOff>
    </xdr:to>
    <xdr:grpSp>
      <xdr:nvGrpSpPr>
        <xdr:cNvPr id="4" name="Group 1"/>
        <xdr:cNvGrpSpPr>
          <a:grpSpLocks/>
        </xdr:cNvGrpSpPr>
      </xdr:nvGrpSpPr>
      <xdr:grpSpPr>
        <a:xfrm>
          <a:off x="2162175" y="238125"/>
          <a:ext cx="8839200" cy="533400"/>
          <a:chOff x="4633118" y="236974"/>
          <a:chExt cx="5284856" cy="535912"/>
        </a:xfrm>
        <a:solidFill>
          <a:srgbClr val="FFFFFF"/>
        </a:solidFill>
      </xdr:grpSpPr>
      <xdr:pic>
        <xdr:nvPicPr>
          <xdr:cNvPr id="5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868294" y="407126"/>
            <a:ext cx="1729469" cy="29716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498990" y="468086"/>
            <a:ext cx="1418984" cy="25147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3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6994127" y="391853"/>
            <a:ext cx="1177202" cy="38103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Straight Connector 8"/>
          <xdr:cNvSpPr>
            <a:spLocks/>
          </xdr:cNvSpPr>
        </xdr:nvSpPr>
        <xdr:spPr>
          <a:xfrm>
            <a:off x="4633118" y="236974"/>
            <a:ext cx="0" cy="472138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304800</xdr:colOff>
      <xdr:row>19</xdr:row>
      <xdr:rowOff>0</xdr:rowOff>
    </xdr:from>
    <xdr:to>
      <xdr:col>30</xdr:col>
      <xdr:colOff>171450</xdr:colOff>
      <xdr:row>21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0" y="7962900"/>
          <a:ext cx="4200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159</xdr:row>
      <xdr:rowOff>76200</xdr:rowOff>
    </xdr:from>
    <xdr:to>
      <xdr:col>3</xdr:col>
      <xdr:colOff>876300</xdr:colOff>
      <xdr:row>164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860750"/>
          <a:ext cx="4200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133350</xdr:rowOff>
    </xdr:from>
    <xdr:to>
      <xdr:col>1</xdr:col>
      <xdr:colOff>1019175</xdr:colOff>
      <xdr:row>2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33350"/>
          <a:ext cx="1857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178"/>
  <sheetViews>
    <sheetView zoomScale="70" zoomScaleNormal="70" zoomScalePageLayoutView="60" workbookViewId="0" topLeftCell="A1">
      <pane xSplit="12" ySplit="5" topLeftCell="AL6" activePane="bottomRight" state="frozen"/>
      <selection pane="topLeft" activeCell="A1" sqref="A1"/>
      <selection pane="topRight" activeCell="N1" sqref="N1"/>
      <selection pane="bottomLeft" activeCell="A6" sqref="A6"/>
      <selection pane="bottomRight" activeCell="L147" sqref="L147"/>
    </sheetView>
  </sheetViews>
  <sheetFormatPr defaultColWidth="9.140625" defaultRowHeight="32.25" customHeight="1"/>
  <cols>
    <col min="1" max="1" width="10.28125" style="9" customWidth="1"/>
    <col min="2" max="2" width="12.00390625" style="9" customWidth="1"/>
    <col min="3" max="3" width="12.28125" style="9" hidden="1" customWidth="1"/>
    <col min="4" max="4" width="14.57421875" style="10" customWidth="1"/>
    <col min="5" max="5" width="22.7109375" style="91" customWidth="1"/>
    <col min="6" max="6" width="25.57421875" style="11" customWidth="1"/>
    <col min="7" max="7" width="18.00390625" style="91" customWidth="1"/>
    <col min="8" max="8" width="16.8515625" style="91" customWidth="1"/>
    <col min="9" max="9" width="15.7109375" style="11" customWidth="1"/>
    <col min="10" max="10" width="17.7109375" style="11" customWidth="1"/>
    <col min="11" max="11" width="11.57421875" style="9" customWidth="1"/>
    <col min="12" max="12" width="46.28125" style="131" customWidth="1"/>
    <col min="13" max="13" width="9.7109375" style="9" customWidth="1"/>
    <col min="14" max="14" width="13.57421875" style="9" customWidth="1"/>
    <col min="15" max="15" width="11.7109375" style="53" customWidth="1"/>
    <col min="16" max="16" width="9.7109375" style="7" customWidth="1"/>
    <col min="17" max="17" width="12.57421875" style="30" customWidth="1"/>
    <col min="18" max="19" width="14.00390625" style="39" customWidth="1"/>
    <col min="20" max="20" width="11.8515625" style="39" customWidth="1"/>
    <col min="21" max="21" width="10.57421875" style="31" customWidth="1"/>
    <col min="22" max="22" width="5.57421875" style="13" customWidth="1"/>
    <col min="23" max="23" width="5.57421875" style="12" customWidth="1"/>
    <col min="24" max="24" width="10.7109375" style="12" customWidth="1"/>
    <col min="25" max="31" width="8.7109375" style="12" customWidth="1"/>
    <col min="32" max="32" width="8.7109375" style="14" customWidth="1"/>
    <col min="33" max="33" width="7.140625" style="13" customWidth="1"/>
    <col min="34" max="34" width="5.57421875" style="9" customWidth="1"/>
    <col min="35" max="35" width="9.57421875" style="9" customWidth="1"/>
    <col min="36" max="36" width="19.140625" style="91" bestFit="1" customWidth="1"/>
    <col min="37" max="37" width="19.00390625" style="10" customWidth="1"/>
    <col min="38" max="40" width="19.00390625" style="91" customWidth="1"/>
    <col min="41" max="41" width="22.8515625" style="91" customWidth="1"/>
    <col min="42" max="42" width="16.8515625" style="8" customWidth="1"/>
    <col min="43" max="43" width="18.8515625" style="159" customWidth="1"/>
    <col min="44" max="44" width="19.57421875" style="166" customWidth="1"/>
    <col min="45" max="45" width="17.8515625" style="8" customWidth="1"/>
    <col min="46" max="16384" width="9.140625" style="8" customWidth="1"/>
  </cols>
  <sheetData>
    <row r="1" ht="6.75" customHeight="1"/>
    <row r="2" spans="1:41" ht="70.5" customHeight="1">
      <c r="A2" s="71"/>
      <c r="B2" s="7"/>
      <c r="C2" s="7"/>
      <c r="D2" s="37"/>
      <c r="E2" s="73"/>
      <c r="F2" s="37"/>
      <c r="G2" s="73"/>
      <c r="H2" s="73"/>
      <c r="I2" s="37"/>
      <c r="J2" s="37"/>
      <c r="K2" s="37"/>
      <c r="L2" s="139" t="s">
        <v>461</v>
      </c>
      <c r="M2" s="7"/>
      <c r="N2" s="90" t="s">
        <v>271</v>
      </c>
      <c r="P2" s="38"/>
      <c r="Q2" s="37"/>
      <c r="R2" s="37"/>
      <c r="S2" s="37"/>
      <c r="U2" s="39"/>
      <c r="V2" s="72"/>
      <c r="W2" s="73"/>
      <c r="X2" s="74"/>
      <c r="Y2" s="74"/>
      <c r="Z2" s="74"/>
      <c r="AA2" s="74"/>
      <c r="AB2" s="74"/>
      <c r="AC2" s="74"/>
      <c r="AD2" s="74"/>
      <c r="AE2" s="74"/>
      <c r="AF2" s="74"/>
      <c r="AG2" s="75"/>
      <c r="AH2" s="73"/>
      <c r="AI2" s="38"/>
      <c r="AJ2" s="73"/>
      <c r="AK2" s="37" t="s">
        <v>497</v>
      </c>
      <c r="AL2" s="73"/>
      <c r="AM2" s="73"/>
      <c r="AN2" s="73"/>
      <c r="AO2" s="73"/>
    </row>
    <row r="3" spans="1:41" ht="36" customHeight="1" thickBot="1">
      <c r="A3" s="83" t="s">
        <v>267</v>
      </c>
      <c r="B3" s="78"/>
      <c r="C3" s="78"/>
      <c r="D3" s="47"/>
      <c r="E3" s="48"/>
      <c r="F3" s="48"/>
      <c r="G3" s="48"/>
      <c r="H3" s="48"/>
      <c r="I3" s="48"/>
      <c r="J3" s="48"/>
      <c r="K3" s="49"/>
      <c r="M3" s="35"/>
      <c r="N3" s="35"/>
      <c r="O3" s="54"/>
      <c r="P3" s="43"/>
      <c r="Q3" s="43"/>
      <c r="R3" s="129"/>
      <c r="S3" s="129"/>
      <c r="T3" s="129"/>
      <c r="U3" s="130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48"/>
      <c r="AK3" s="47"/>
      <c r="AL3" s="148"/>
      <c r="AM3" s="148"/>
      <c r="AN3" s="148"/>
      <c r="AO3" s="148"/>
    </row>
    <row r="4" spans="1:44" s="15" customFormat="1" ht="48.75" customHeight="1" thickBot="1">
      <c r="A4" s="89" t="s">
        <v>255</v>
      </c>
      <c r="B4" s="79"/>
      <c r="C4" s="79"/>
      <c r="D4" s="50"/>
      <c r="E4" s="51"/>
      <c r="F4" s="51"/>
      <c r="G4" s="51"/>
      <c r="H4" s="51"/>
      <c r="I4" s="51"/>
      <c r="J4" s="51"/>
      <c r="K4" s="45"/>
      <c r="L4" s="132"/>
      <c r="M4" s="45"/>
      <c r="N4" s="45"/>
      <c r="O4" s="5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6"/>
      <c r="AJ4" s="51"/>
      <c r="AK4" s="50"/>
      <c r="AL4" s="51"/>
      <c r="AM4" s="51"/>
      <c r="AN4" s="51"/>
      <c r="AO4" s="51"/>
      <c r="AP4" s="153"/>
      <c r="AQ4" s="160"/>
      <c r="AR4" s="160"/>
    </row>
    <row r="5" spans="1:45" s="16" customFormat="1" ht="72">
      <c r="A5" s="18" t="s">
        <v>260</v>
      </c>
      <c r="B5" s="80" t="s">
        <v>77</v>
      </c>
      <c r="C5" s="18" t="s">
        <v>235</v>
      </c>
      <c r="D5" s="18" t="s">
        <v>206</v>
      </c>
      <c r="E5" s="23" t="s">
        <v>0</v>
      </c>
      <c r="F5" s="19" t="s">
        <v>240</v>
      </c>
      <c r="G5" s="164" t="s">
        <v>276</v>
      </c>
      <c r="H5" s="172" t="s">
        <v>277</v>
      </c>
      <c r="I5" s="163" t="s">
        <v>432</v>
      </c>
      <c r="J5" s="163" t="s">
        <v>456</v>
      </c>
      <c r="K5" s="20" t="s">
        <v>214</v>
      </c>
      <c r="L5" s="21" t="s">
        <v>1</v>
      </c>
      <c r="M5" s="21" t="s">
        <v>228</v>
      </c>
      <c r="N5" s="21" t="s">
        <v>238</v>
      </c>
      <c r="O5" s="56" t="s">
        <v>229</v>
      </c>
      <c r="P5" s="22" t="s">
        <v>2</v>
      </c>
      <c r="Q5" s="52" t="s">
        <v>58</v>
      </c>
      <c r="R5" s="93" t="s">
        <v>275</v>
      </c>
      <c r="S5" s="150" t="s">
        <v>522</v>
      </c>
      <c r="T5" s="127" t="s">
        <v>59</v>
      </c>
      <c r="U5" s="52" t="s">
        <v>60</v>
      </c>
      <c r="V5" s="23" t="s">
        <v>3</v>
      </c>
      <c r="W5" s="24" t="s">
        <v>4</v>
      </c>
      <c r="X5" s="147" t="s">
        <v>5</v>
      </c>
      <c r="Y5" s="147" t="s">
        <v>6</v>
      </c>
      <c r="Z5" s="147" t="s">
        <v>7</v>
      </c>
      <c r="AA5" s="147" t="s">
        <v>8</v>
      </c>
      <c r="AB5" s="147" t="s">
        <v>9</v>
      </c>
      <c r="AC5" s="147" t="s">
        <v>10</v>
      </c>
      <c r="AD5" s="147" t="s">
        <v>11</v>
      </c>
      <c r="AE5" s="147" t="s">
        <v>57</v>
      </c>
      <c r="AF5" s="25" t="s">
        <v>12</v>
      </c>
      <c r="AG5" s="87" t="s">
        <v>13</v>
      </c>
      <c r="AH5" s="88"/>
      <c r="AI5" s="26" t="s">
        <v>78</v>
      </c>
      <c r="AJ5" s="23" t="s">
        <v>0</v>
      </c>
      <c r="AK5" s="18" t="s">
        <v>206</v>
      </c>
      <c r="AL5" s="149" t="s">
        <v>518</v>
      </c>
      <c r="AM5" s="149" t="s">
        <v>519</v>
      </c>
      <c r="AN5" s="149" t="s">
        <v>499</v>
      </c>
      <c r="AO5" s="149" t="s">
        <v>520</v>
      </c>
      <c r="AP5" s="155" t="s">
        <v>528</v>
      </c>
      <c r="AQ5" s="158" t="s">
        <v>529</v>
      </c>
      <c r="AR5" s="162" t="s">
        <v>530</v>
      </c>
      <c r="AS5" s="21" t="s">
        <v>532</v>
      </c>
    </row>
    <row r="6" spans="1:46" s="17" customFormat="1" ht="32.25" customHeight="1">
      <c r="A6" s="141" t="s">
        <v>261</v>
      </c>
      <c r="B6" s="58" t="s">
        <v>14</v>
      </c>
      <c r="C6" s="34">
        <v>4093</v>
      </c>
      <c r="D6" s="34">
        <v>4093.911</v>
      </c>
      <c r="E6" s="40">
        <v>47469040932</v>
      </c>
      <c r="F6" s="40">
        <v>10047469040939</v>
      </c>
      <c r="G6" s="64" t="s">
        <v>278</v>
      </c>
      <c r="H6" s="64" t="s">
        <v>500</v>
      </c>
      <c r="I6" s="144" t="s">
        <v>523</v>
      </c>
      <c r="J6" s="40" t="s">
        <v>462</v>
      </c>
      <c r="K6" s="32" t="s">
        <v>167</v>
      </c>
      <c r="L6" s="133" t="s">
        <v>92</v>
      </c>
      <c r="M6" s="59" t="s">
        <v>20</v>
      </c>
      <c r="N6" s="59"/>
      <c r="O6" s="60"/>
      <c r="P6" s="61">
        <v>30</v>
      </c>
      <c r="Q6" s="62">
        <v>10.5</v>
      </c>
      <c r="R6" s="94">
        <v>10.99</v>
      </c>
      <c r="S6" s="151">
        <v>10.99</v>
      </c>
      <c r="T6" s="128">
        <v>17.49</v>
      </c>
      <c r="U6" s="63">
        <f aca="true" t="shared" si="0" ref="U6:U11">Q6*V6</f>
        <v>126</v>
      </c>
      <c r="V6" s="64">
        <v>12</v>
      </c>
      <c r="W6" s="64">
        <v>1</v>
      </c>
      <c r="X6" s="65">
        <v>1.98</v>
      </c>
      <c r="Y6" s="65">
        <v>1.98</v>
      </c>
      <c r="Z6" s="65">
        <v>4.09</v>
      </c>
      <c r="AA6" s="65">
        <v>8.5</v>
      </c>
      <c r="AB6" s="65">
        <v>6.5</v>
      </c>
      <c r="AC6" s="65">
        <v>5</v>
      </c>
      <c r="AD6" s="65">
        <f aca="true" t="shared" si="1" ref="AD6:AD11">(AA6*AB6*AC6/1728)</f>
        <v>0.15986689814814814</v>
      </c>
      <c r="AE6" s="65">
        <v>0.092924</v>
      </c>
      <c r="AF6" s="65">
        <v>1.29</v>
      </c>
      <c r="AG6" s="64">
        <v>22</v>
      </c>
      <c r="AH6" s="64">
        <v>10</v>
      </c>
      <c r="AI6" s="66">
        <f aca="true" t="shared" si="2" ref="AI6:AI11">AG6*AH6</f>
        <v>220</v>
      </c>
      <c r="AJ6" s="40">
        <v>47469040932</v>
      </c>
      <c r="AK6" s="34">
        <v>4093.911</v>
      </c>
      <c r="AL6" s="64" t="s">
        <v>501</v>
      </c>
      <c r="AM6" s="64"/>
      <c r="AN6" s="64"/>
      <c r="AO6" s="64"/>
      <c r="AP6" s="157"/>
      <c r="AQ6" s="161">
        <v>8580.599999999999</v>
      </c>
      <c r="AR6" s="167">
        <v>0</v>
      </c>
      <c r="AS6" s="133" t="s">
        <v>534</v>
      </c>
      <c r="AT6" s="17">
        <f>VLOOKUP(D6,'MAP Guidelines'!B:B,1,0)</f>
        <v>4093.911</v>
      </c>
    </row>
    <row r="7" spans="1:46" s="17" customFormat="1" ht="32.25" customHeight="1">
      <c r="A7" s="141" t="s">
        <v>261</v>
      </c>
      <c r="B7" s="58" t="s">
        <v>14</v>
      </c>
      <c r="C7" s="34">
        <v>6044</v>
      </c>
      <c r="D7" s="34">
        <v>6044.947</v>
      </c>
      <c r="E7" s="40">
        <v>47469060442</v>
      </c>
      <c r="F7" s="40">
        <v>10047469060449</v>
      </c>
      <c r="G7" s="64" t="s">
        <v>279</v>
      </c>
      <c r="H7" s="64" t="s">
        <v>279</v>
      </c>
      <c r="I7" s="64" t="s">
        <v>524</v>
      </c>
      <c r="J7" s="40"/>
      <c r="K7" s="32" t="s">
        <v>167</v>
      </c>
      <c r="L7" s="133" t="s">
        <v>91</v>
      </c>
      <c r="M7" s="59" t="s">
        <v>230</v>
      </c>
      <c r="N7" s="59" t="s">
        <v>246</v>
      </c>
      <c r="O7" s="60"/>
      <c r="P7" s="61">
        <v>30</v>
      </c>
      <c r="Q7" s="62">
        <v>10.59</v>
      </c>
      <c r="R7" s="94">
        <v>10.99</v>
      </c>
      <c r="S7" s="151">
        <v>10.99</v>
      </c>
      <c r="T7" s="128">
        <v>17.99</v>
      </c>
      <c r="U7" s="63">
        <f t="shared" si="0"/>
        <v>127.08</v>
      </c>
      <c r="V7" s="64">
        <v>12</v>
      </c>
      <c r="W7" s="64">
        <v>1</v>
      </c>
      <c r="X7" s="65">
        <v>1.98</v>
      </c>
      <c r="Y7" s="65">
        <v>1.98</v>
      </c>
      <c r="Z7" s="65">
        <v>4.09</v>
      </c>
      <c r="AA7" s="65">
        <v>8.5</v>
      </c>
      <c r="AB7" s="65">
        <v>6.5</v>
      </c>
      <c r="AC7" s="65">
        <v>5</v>
      </c>
      <c r="AD7" s="65">
        <f t="shared" si="1"/>
        <v>0.15986689814814814</v>
      </c>
      <c r="AE7" s="65">
        <v>0.127868</v>
      </c>
      <c r="AF7" s="65">
        <v>1.83</v>
      </c>
      <c r="AG7" s="64">
        <v>22</v>
      </c>
      <c r="AH7" s="64">
        <v>10</v>
      </c>
      <c r="AI7" s="66">
        <f t="shared" si="2"/>
        <v>220</v>
      </c>
      <c r="AJ7" s="40">
        <v>47469060442</v>
      </c>
      <c r="AK7" s="34">
        <v>6044.947</v>
      </c>
      <c r="AL7" s="64" t="s">
        <v>502</v>
      </c>
      <c r="AM7" s="64" t="s">
        <v>502</v>
      </c>
      <c r="AN7" s="64" t="s">
        <v>517</v>
      </c>
      <c r="AO7" s="64" t="s">
        <v>521</v>
      </c>
      <c r="AP7" s="157">
        <v>95</v>
      </c>
      <c r="AQ7" s="161">
        <v>79618.8</v>
      </c>
      <c r="AR7" s="167">
        <v>296.73</v>
      </c>
      <c r="AS7" s="133" t="s">
        <v>535</v>
      </c>
      <c r="AT7" s="17">
        <f>VLOOKUP(D7,'MAP Guidelines'!B:B,1,0)</f>
        <v>6044.947</v>
      </c>
    </row>
    <row r="8" spans="1:46" s="17" customFormat="1" ht="32.25" customHeight="1">
      <c r="A8" s="82" t="s">
        <v>261</v>
      </c>
      <c r="B8" s="58" t="s">
        <v>14</v>
      </c>
      <c r="C8" s="34">
        <v>5172</v>
      </c>
      <c r="D8" s="34">
        <v>5172.931</v>
      </c>
      <c r="E8" s="40">
        <v>47469051723</v>
      </c>
      <c r="F8" s="40">
        <v>10047469051720</v>
      </c>
      <c r="G8" s="64" t="s">
        <v>280</v>
      </c>
      <c r="H8" s="64" t="s">
        <v>280</v>
      </c>
      <c r="I8" s="64" t="s">
        <v>524</v>
      </c>
      <c r="J8" s="40"/>
      <c r="K8" s="32" t="s">
        <v>167</v>
      </c>
      <c r="L8" s="133" t="s">
        <v>93</v>
      </c>
      <c r="M8" s="59" t="s">
        <v>21</v>
      </c>
      <c r="N8" s="59"/>
      <c r="O8" s="60"/>
      <c r="P8" s="61">
        <v>30</v>
      </c>
      <c r="Q8" s="62">
        <v>14.2</v>
      </c>
      <c r="R8" s="94">
        <v>14.99</v>
      </c>
      <c r="S8" s="151">
        <v>14.99</v>
      </c>
      <c r="T8" s="128">
        <v>24.44</v>
      </c>
      <c r="U8" s="63">
        <f t="shared" si="0"/>
        <v>170.39999999999998</v>
      </c>
      <c r="V8" s="64">
        <v>12</v>
      </c>
      <c r="W8" s="64">
        <v>1</v>
      </c>
      <c r="X8" s="65">
        <v>1.98</v>
      </c>
      <c r="Y8" s="65">
        <v>1.98</v>
      </c>
      <c r="Z8" s="65">
        <v>4.09</v>
      </c>
      <c r="AA8" s="65">
        <v>8.5</v>
      </c>
      <c r="AB8" s="65">
        <v>6.5</v>
      </c>
      <c r="AC8" s="65">
        <v>5</v>
      </c>
      <c r="AD8" s="65">
        <f t="shared" si="1"/>
        <v>0.15986689814814814</v>
      </c>
      <c r="AE8" s="65">
        <v>0.1042787</v>
      </c>
      <c r="AF8" s="65">
        <v>1.46</v>
      </c>
      <c r="AG8" s="64">
        <v>22</v>
      </c>
      <c r="AH8" s="64">
        <v>10</v>
      </c>
      <c r="AI8" s="66">
        <f t="shared" si="2"/>
        <v>220</v>
      </c>
      <c r="AJ8" s="40">
        <v>47469051723</v>
      </c>
      <c r="AK8" s="34">
        <v>5172.931</v>
      </c>
      <c r="AL8" s="64" t="s">
        <v>502</v>
      </c>
      <c r="AM8" s="64" t="s">
        <v>502</v>
      </c>
      <c r="AN8" s="64" t="s">
        <v>517</v>
      </c>
      <c r="AO8" s="64" t="s">
        <v>521</v>
      </c>
      <c r="AP8" s="157"/>
      <c r="AQ8" s="161">
        <v>114.57000000000001</v>
      </c>
      <c r="AR8" s="167">
        <v>15589.6</v>
      </c>
      <c r="AS8" s="133" t="s">
        <v>536</v>
      </c>
      <c r="AT8" s="17">
        <f>VLOOKUP(D8,'MAP Guidelines'!B:B,1,0)</f>
        <v>5172.931</v>
      </c>
    </row>
    <row r="9" spans="1:46" s="17" customFormat="1" ht="32.25" customHeight="1">
      <c r="A9" s="82" t="s">
        <v>261</v>
      </c>
      <c r="B9" s="58" t="s">
        <v>14</v>
      </c>
      <c r="C9" s="34">
        <v>884</v>
      </c>
      <c r="D9" s="34">
        <v>884.911</v>
      </c>
      <c r="E9" s="40">
        <v>47469008840</v>
      </c>
      <c r="F9" s="40">
        <v>10047469008847</v>
      </c>
      <c r="G9" s="64" t="s">
        <v>281</v>
      </c>
      <c r="H9" s="64" t="s">
        <v>500</v>
      </c>
      <c r="I9" s="142" t="s">
        <v>523</v>
      </c>
      <c r="J9" s="40"/>
      <c r="K9" s="32" t="s">
        <v>167</v>
      </c>
      <c r="L9" s="133" t="s">
        <v>94</v>
      </c>
      <c r="M9" s="59" t="s">
        <v>15</v>
      </c>
      <c r="N9" s="59"/>
      <c r="O9" s="60"/>
      <c r="P9" s="61">
        <v>30</v>
      </c>
      <c r="Q9" s="62">
        <v>8.4</v>
      </c>
      <c r="R9" s="94">
        <v>9.99</v>
      </c>
      <c r="S9" s="151">
        <v>9.99</v>
      </c>
      <c r="T9" s="128">
        <v>13.99</v>
      </c>
      <c r="U9" s="63">
        <f t="shared" si="0"/>
        <v>100.80000000000001</v>
      </c>
      <c r="V9" s="64">
        <v>12</v>
      </c>
      <c r="W9" s="64">
        <v>1</v>
      </c>
      <c r="X9" s="65">
        <v>1.938</v>
      </c>
      <c r="Y9" s="65">
        <v>1.938</v>
      </c>
      <c r="Z9" s="65">
        <v>3.625</v>
      </c>
      <c r="AA9" s="65">
        <v>8.25</v>
      </c>
      <c r="AB9" s="65">
        <v>6.31</v>
      </c>
      <c r="AC9" s="65">
        <v>4.44</v>
      </c>
      <c r="AD9" s="65">
        <f t="shared" si="1"/>
        <v>0.13375885416666666</v>
      </c>
      <c r="AE9" s="65">
        <v>0.0790357</v>
      </c>
      <c r="AF9" s="65">
        <v>1.16</v>
      </c>
      <c r="AG9" s="64">
        <v>32</v>
      </c>
      <c r="AH9" s="64">
        <v>10</v>
      </c>
      <c r="AI9" s="66">
        <f t="shared" si="2"/>
        <v>320</v>
      </c>
      <c r="AJ9" s="40">
        <v>47469008840</v>
      </c>
      <c r="AK9" s="34">
        <v>884.911</v>
      </c>
      <c r="AL9" s="64" t="s">
        <v>503</v>
      </c>
      <c r="AM9" s="64"/>
      <c r="AN9" s="64"/>
      <c r="AO9" s="64"/>
      <c r="AP9" s="157"/>
      <c r="AQ9" s="161">
        <v>2077.7000000000003</v>
      </c>
      <c r="AR9" s="167">
        <v>0</v>
      </c>
      <c r="AS9" s="133"/>
      <c r="AT9" s="17">
        <f>VLOOKUP(D9,'MAP Guidelines'!B:B,1,0)</f>
        <v>884.911</v>
      </c>
    </row>
    <row r="10" spans="1:46" s="17" customFormat="1" ht="32.25" customHeight="1">
      <c r="A10" s="82" t="s">
        <v>261</v>
      </c>
      <c r="B10" s="58" t="s">
        <v>14</v>
      </c>
      <c r="C10" s="34">
        <v>882</v>
      </c>
      <c r="D10" s="34">
        <v>882.911</v>
      </c>
      <c r="E10" s="40">
        <v>47469008826</v>
      </c>
      <c r="F10" s="40">
        <v>10047469008823</v>
      </c>
      <c r="G10" s="64" t="s">
        <v>500</v>
      </c>
      <c r="H10" s="64" t="s">
        <v>386</v>
      </c>
      <c r="I10" s="64" t="s">
        <v>524</v>
      </c>
      <c r="J10" s="40"/>
      <c r="K10" s="33" t="s">
        <v>167</v>
      </c>
      <c r="L10" s="133" t="s">
        <v>201</v>
      </c>
      <c r="M10" s="33" t="s">
        <v>15</v>
      </c>
      <c r="N10" s="33"/>
      <c r="O10" s="67"/>
      <c r="P10" s="68" t="s">
        <v>16</v>
      </c>
      <c r="Q10" s="62">
        <v>10.59</v>
      </c>
      <c r="R10" s="94">
        <v>11.99</v>
      </c>
      <c r="S10" s="151">
        <v>11.99</v>
      </c>
      <c r="T10" s="128">
        <v>17.99</v>
      </c>
      <c r="U10" s="63">
        <f t="shared" si="0"/>
        <v>127.08</v>
      </c>
      <c r="V10" s="69" t="s">
        <v>17</v>
      </c>
      <c r="W10" s="64">
        <v>1</v>
      </c>
      <c r="X10" s="65">
        <v>1.938</v>
      </c>
      <c r="Y10" s="65">
        <v>1.938</v>
      </c>
      <c r="Z10" s="65">
        <v>3.625</v>
      </c>
      <c r="AA10" s="70">
        <v>8.25</v>
      </c>
      <c r="AB10" s="70">
        <v>6.31</v>
      </c>
      <c r="AC10" s="70">
        <v>4.44</v>
      </c>
      <c r="AD10" s="65">
        <f t="shared" si="1"/>
        <v>0.13375885416666666</v>
      </c>
      <c r="AE10" s="65">
        <v>0.092153</v>
      </c>
      <c r="AF10" s="152">
        <v>1.3</v>
      </c>
      <c r="AG10" s="33" t="s">
        <v>18</v>
      </c>
      <c r="AH10" s="33" t="s">
        <v>19</v>
      </c>
      <c r="AI10" s="66">
        <f t="shared" si="2"/>
        <v>320</v>
      </c>
      <c r="AJ10" s="40">
        <v>47469008826</v>
      </c>
      <c r="AK10" s="34">
        <v>882.911</v>
      </c>
      <c r="AL10" s="64"/>
      <c r="AM10" s="64"/>
      <c r="AN10" s="64"/>
      <c r="AO10" s="64"/>
      <c r="AP10" s="157">
        <v>18</v>
      </c>
      <c r="AQ10" s="161">
        <v>0</v>
      </c>
      <c r="AR10" s="167">
        <v>311.74</v>
      </c>
      <c r="AS10" s="133"/>
      <c r="AT10" s="17">
        <f>VLOOKUP(D10,'MAP Guidelines'!B:B,1,0)</f>
        <v>882.911</v>
      </c>
    </row>
    <row r="11" spans="1:46" s="17" customFormat="1" ht="32.25" customHeight="1">
      <c r="A11" s="82" t="s">
        <v>261</v>
      </c>
      <c r="B11" s="58" t="s">
        <v>14</v>
      </c>
      <c r="C11" s="34">
        <v>5228</v>
      </c>
      <c r="D11" s="34">
        <v>5228.931</v>
      </c>
      <c r="E11" s="40">
        <v>47469052287</v>
      </c>
      <c r="F11" s="40">
        <v>10047469052284</v>
      </c>
      <c r="G11" s="64" t="s">
        <v>282</v>
      </c>
      <c r="H11" s="64" t="s">
        <v>500</v>
      </c>
      <c r="I11" s="142" t="s">
        <v>523</v>
      </c>
      <c r="J11" s="40"/>
      <c r="K11" s="32" t="s">
        <v>167</v>
      </c>
      <c r="L11" s="133" t="s">
        <v>95</v>
      </c>
      <c r="M11" s="59" t="s">
        <v>20</v>
      </c>
      <c r="N11" s="59"/>
      <c r="O11" s="60"/>
      <c r="P11" s="61">
        <v>45</v>
      </c>
      <c r="Q11" s="62">
        <v>11.55</v>
      </c>
      <c r="R11" s="94">
        <v>12.99</v>
      </c>
      <c r="S11" s="151">
        <v>12.99</v>
      </c>
      <c r="T11" s="128">
        <v>19.29</v>
      </c>
      <c r="U11" s="63">
        <f t="shared" si="0"/>
        <v>138.60000000000002</v>
      </c>
      <c r="V11" s="64">
        <v>12</v>
      </c>
      <c r="W11" s="64">
        <v>1</v>
      </c>
      <c r="X11" s="65">
        <v>1.98</v>
      </c>
      <c r="Y11" s="65">
        <v>1.98</v>
      </c>
      <c r="Z11" s="65">
        <v>4.09</v>
      </c>
      <c r="AA11" s="65">
        <v>8.5</v>
      </c>
      <c r="AB11" s="65">
        <v>6.5</v>
      </c>
      <c r="AC11" s="65">
        <v>5</v>
      </c>
      <c r="AD11" s="65">
        <f t="shared" si="1"/>
        <v>0.15986689814814814</v>
      </c>
      <c r="AE11" s="65">
        <v>0.0941153</v>
      </c>
      <c r="AF11" s="65">
        <v>1.321</v>
      </c>
      <c r="AG11" s="64">
        <v>22</v>
      </c>
      <c r="AH11" s="64">
        <v>10</v>
      </c>
      <c r="AI11" s="66">
        <f t="shared" si="2"/>
        <v>220</v>
      </c>
      <c r="AJ11" s="40">
        <v>47469052287</v>
      </c>
      <c r="AK11" s="34">
        <v>5228.931</v>
      </c>
      <c r="AL11" s="64" t="s">
        <v>504</v>
      </c>
      <c r="AM11" s="64"/>
      <c r="AN11" s="64"/>
      <c r="AO11" s="64"/>
      <c r="AP11" s="157"/>
      <c r="AQ11" s="161">
        <v>136276.25</v>
      </c>
      <c r="AR11" s="167">
        <v>0</v>
      </c>
      <c r="AS11" s="133" t="s">
        <v>537</v>
      </c>
      <c r="AT11" s="17">
        <f>VLOOKUP(D11,'MAP Guidelines'!B:B,1,0)</f>
        <v>5228.931</v>
      </c>
    </row>
    <row r="12" spans="1:46" s="17" customFormat="1" ht="32.25" customHeight="1">
      <c r="A12" s="82"/>
      <c r="B12" s="58" t="s">
        <v>14</v>
      </c>
      <c r="C12" s="34"/>
      <c r="D12" s="34" t="s">
        <v>493</v>
      </c>
      <c r="E12" s="40" t="s">
        <v>493</v>
      </c>
      <c r="F12" s="40"/>
      <c r="G12" s="64" t="s">
        <v>500</v>
      </c>
      <c r="H12" s="64" t="s">
        <v>493</v>
      </c>
      <c r="I12" s="142" t="s">
        <v>525</v>
      </c>
      <c r="J12" s="40" t="s">
        <v>497</v>
      </c>
      <c r="K12" s="32"/>
      <c r="L12" s="133" t="s">
        <v>531</v>
      </c>
      <c r="M12" s="59"/>
      <c r="N12" s="59"/>
      <c r="O12" s="60"/>
      <c r="P12" s="61"/>
      <c r="Q12" s="62"/>
      <c r="R12" s="94"/>
      <c r="S12" s="151"/>
      <c r="T12" s="128"/>
      <c r="U12" s="63"/>
      <c r="V12" s="64"/>
      <c r="W12" s="64"/>
      <c r="X12" s="65"/>
      <c r="Y12" s="65"/>
      <c r="Z12" s="65"/>
      <c r="AA12" s="65"/>
      <c r="AB12" s="65"/>
      <c r="AC12" s="65"/>
      <c r="AD12" s="65"/>
      <c r="AE12" s="65"/>
      <c r="AF12" s="65"/>
      <c r="AG12" s="64"/>
      <c r="AH12" s="64"/>
      <c r="AI12" s="66"/>
      <c r="AJ12" s="40"/>
      <c r="AK12" s="34"/>
      <c r="AL12" s="64"/>
      <c r="AM12" s="64"/>
      <c r="AN12" s="64"/>
      <c r="AO12" s="64"/>
      <c r="AP12" s="157"/>
      <c r="AQ12" s="161"/>
      <c r="AR12" s="167"/>
      <c r="AS12" s="133"/>
      <c r="AT12" s="17" t="e">
        <f>VLOOKUP(D12,'MAP Guidelines'!B:B,1,0)</f>
        <v>#N/A</v>
      </c>
    </row>
    <row r="13" spans="1:46" s="17" customFormat="1" ht="32.25" customHeight="1">
      <c r="A13" s="82" t="s">
        <v>261</v>
      </c>
      <c r="B13" s="58" t="s">
        <v>14</v>
      </c>
      <c r="C13" s="34"/>
      <c r="D13" s="59">
        <v>7443</v>
      </c>
      <c r="E13" s="40">
        <v>47469074432</v>
      </c>
      <c r="F13" s="40"/>
      <c r="G13" s="64" t="s">
        <v>434</v>
      </c>
      <c r="H13" s="64" t="s">
        <v>500</v>
      </c>
      <c r="I13" s="142" t="s">
        <v>523</v>
      </c>
      <c r="J13" s="40" t="s">
        <v>457</v>
      </c>
      <c r="K13" s="32" t="s">
        <v>167</v>
      </c>
      <c r="L13" s="133" t="s">
        <v>473</v>
      </c>
      <c r="M13" s="59" t="s">
        <v>21</v>
      </c>
      <c r="N13" s="59"/>
      <c r="O13" s="60"/>
      <c r="P13" s="61">
        <v>60</v>
      </c>
      <c r="Q13" s="62">
        <v>24.57</v>
      </c>
      <c r="R13" s="94"/>
      <c r="S13" s="151">
        <v>0</v>
      </c>
      <c r="T13" s="128">
        <v>42.99</v>
      </c>
      <c r="U13" s="62">
        <v>294.84</v>
      </c>
      <c r="V13" s="64">
        <v>12</v>
      </c>
      <c r="W13" s="64"/>
      <c r="X13" s="65"/>
      <c r="Y13" s="65"/>
      <c r="Z13" s="65"/>
      <c r="AA13" s="65"/>
      <c r="AB13" s="65"/>
      <c r="AC13" s="65"/>
      <c r="AD13" s="65"/>
      <c r="AE13" s="65"/>
      <c r="AF13" s="65"/>
      <c r="AG13" s="64"/>
      <c r="AH13" s="64"/>
      <c r="AI13" s="66"/>
      <c r="AJ13" s="40">
        <v>47469074432</v>
      </c>
      <c r="AK13" s="34" t="s">
        <v>442</v>
      </c>
      <c r="AL13" s="64" t="s">
        <v>505</v>
      </c>
      <c r="AM13" s="64" t="s">
        <v>505</v>
      </c>
      <c r="AN13" s="64" t="s">
        <v>517</v>
      </c>
      <c r="AO13" s="64" t="s">
        <v>521</v>
      </c>
      <c r="AP13" s="157"/>
      <c r="AQ13" s="161">
        <v>427272.3</v>
      </c>
      <c r="AR13" s="167">
        <v>0</v>
      </c>
      <c r="AS13" s="133"/>
      <c r="AT13" s="17" t="e">
        <f>VLOOKUP(D13,'MAP Guidelines'!B:B,1,0)</f>
        <v>#N/A</v>
      </c>
    </row>
    <row r="14" spans="1:46" s="17" customFormat="1" ht="32.25" customHeight="1">
      <c r="A14" s="82" t="s">
        <v>261</v>
      </c>
      <c r="B14" s="58" t="s">
        <v>14</v>
      </c>
      <c r="C14" s="34">
        <v>5576</v>
      </c>
      <c r="D14" s="34">
        <v>5576.911</v>
      </c>
      <c r="E14" s="40">
        <v>47469055769</v>
      </c>
      <c r="F14" s="40">
        <v>10047469055766</v>
      </c>
      <c r="G14" s="64" t="s">
        <v>283</v>
      </c>
      <c r="H14" s="64" t="s">
        <v>500</v>
      </c>
      <c r="I14" s="142" t="s">
        <v>523</v>
      </c>
      <c r="J14" s="40"/>
      <c r="K14" s="32" t="s">
        <v>226</v>
      </c>
      <c r="L14" s="133" t="s">
        <v>96</v>
      </c>
      <c r="M14" s="59" t="s">
        <v>33</v>
      </c>
      <c r="N14" s="59"/>
      <c r="O14" s="60"/>
      <c r="P14" s="61">
        <v>75</v>
      </c>
      <c r="Q14" s="62">
        <v>7.35</v>
      </c>
      <c r="R14" s="94">
        <v>8.99</v>
      </c>
      <c r="S14" s="151">
        <v>8.99</v>
      </c>
      <c r="T14" s="128">
        <v>12.29</v>
      </c>
      <c r="U14" s="63">
        <f aca="true" t="shared" si="3" ref="U14:U27">Q14*V14</f>
        <v>88.19999999999999</v>
      </c>
      <c r="V14" s="64" t="s">
        <v>17</v>
      </c>
      <c r="W14" s="64">
        <v>1</v>
      </c>
      <c r="X14" s="65">
        <v>2</v>
      </c>
      <c r="Y14" s="65">
        <v>2</v>
      </c>
      <c r="Z14" s="65">
        <v>5.75</v>
      </c>
      <c r="AA14" s="65">
        <v>8.75</v>
      </c>
      <c r="AB14" s="65">
        <v>6.69</v>
      </c>
      <c r="AC14" s="65">
        <v>6.56</v>
      </c>
      <c r="AD14" s="65">
        <f aca="true" t="shared" si="4" ref="AD14:AD27">(AA14*AB14*AC14/1728)</f>
        <v>0.22222569444444443</v>
      </c>
      <c r="AE14" s="65">
        <v>0.193411</v>
      </c>
      <c r="AF14" s="65">
        <v>2.55</v>
      </c>
      <c r="AG14" s="64" t="s">
        <v>22</v>
      </c>
      <c r="AH14" s="64" t="s">
        <v>23</v>
      </c>
      <c r="AI14" s="66">
        <f aca="true" t="shared" si="5" ref="AI14:AI27">AG14*AH14</f>
        <v>168</v>
      </c>
      <c r="AJ14" s="40">
        <v>47469055769</v>
      </c>
      <c r="AK14" s="34">
        <v>5576.911</v>
      </c>
      <c r="AL14" s="64" t="s">
        <v>502</v>
      </c>
      <c r="AM14" s="64" t="s">
        <v>502</v>
      </c>
      <c r="AN14" s="64" t="s">
        <v>517</v>
      </c>
      <c r="AO14" s="64" t="s">
        <v>521</v>
      </c>
      <c r="AP14" s="157"/>
      <c r="AQ14" s="161">
        <v>7334.700000000001</v>
      </c>
      <c r="AR14" s="167">
        <v>0</v>
      </c>
      <c r="AS14" s="133" t="s">
        <v>538</v>
      </c>
      <c r="AT14" s="17">
        <f>VLOOKUP(D14,'MAP Guidelines'!B:B,1,0)</f>
        <v>5576.911</v>
      </c>
    </row>
    <row r="15" spans="1:46" s="17" customFormat="1" ht="32.25" customHeight="1">
      <c r="A15" s="82" t="s">
        <v>261</v>
      </c>
      <c r="B15" s="58" t="s">
        <v>14</v>
      </c>
      <c r="C15" s="34">
        <v>5508</v>
      </c>
      <c r="D15" s="34">
        <v>5508.921</v>
      </c>
      <c r="E15" s="40">
        <v>47469055080</v>
      </c>
      <c r="F15" s="40">
        <v>10047469055087</v>
      </c>
      <c r="G15" s="64" t="s">
        <v>284</v>
      </c>
      <c r="H15" s="64" t="s">
        <v>500</v>
      </c>
      <c r="I15" s="142" t="s">
        <v>523</v>
      </c>
      <c r="J15" s="40" t="s">
        <v>462</v>
      </c>
      <c r="K15" s="32" t="s">
        <v>226</v>
      </c>
      <c r="L15" s="133" t="s">
        <v>97</v>
      </c>
      <c r="M15" s="59" t="s">
        <v>32</v>
      </c>
      <c r="N15" s="59"/>
      <c r="O15" s="60"/>
      <c r="P15" s="61">
        <v>60</v>
      </c>
      <c r="Q15" s="62">
        <v>7.35</v>
      </c>
      <c r="R15" s="94">
        <v>9.99</v>
      </c>
      <c r="S15" s="151">
        <v>9.99</v>
      </c>
      <c r="T15" s="128">
        <v>12.29</v>
      </c>
      <c r="U15" s="63">
        <f t="shared" si="3"/>
        <v>88.19999999999999</v>
      </c>
      <c r="V15" s="64">
        <v>12</v>
      </c>
      <c r="W15" s="64">
        <v>1</v>
      </c>
      <c r="X15" s="65">
        <v>2</v>
      </c>
      <c r="Y15" s="65">
        <v>2</v>
      </c>
      <c r="Z15" s="65">
        <v>6.22</v>
      </c>
      <c r="AA15" s="65">
        <v>8.75</v>
      </c>
      <c r="AB15" s="65">
        <v>6.63</v>
      </c>
      <c r="AC15" s="65">
        <v>7</v>
      </c>
      <c r="AD15" s="65">
        <f t="shared" si="4"/>
        <v>0.23500434027777775</v>
      </c>
      <c r="AE15" s="65">
        <v>0.178574</v>
      </c>
      <c r="AF15" s="65">
        <v>2.375</v>
      </c>
      <c r="AG15" s="64">
        <v>32</v>
      </c>
      <c r="AH15" s="64">
        <v>7</v>
      </c>
      <c r="AI15" s="66">
        <f t="shared" si="5"/>
        <v>224</v>
      </c>
      <c r="AJ15" s="40">
        <v>47469055080</v>
      </c>
      <c r="AK15" s="34">
        <v>5508.921</v>
      </c>
      <c r="AL15" s="64" t="s">
        <v>502</v>
      </c>
      <c r="AM15" s="64" t="s">
        <v>502</v>
      </c>
      <c r="AN15" s="64" t="s">
        <v>517</v>
      </c>
      <c r="AO15" s="64" t="s">
        <v>521</v>
      </c>
      <c r="AP15" s="157"/>
      <c r="AQ15" s="161">
        <v>31986</v>
      </c>
      <c r="AR15" s="167">
        <v>0</v>
      </c>
      <c r="AS15" s="133" t="s">
        <v>539</v>
      </c>
      <c r="AT15" s="17">
        <f>VLOOKUP(D15,'MAP Guidelines'!B:B,1,0)</f>
        <v>5508.921</v>
      </c>
    </row>
    <row r="16" spans="1:46" s="17" customFormat="1" ht="32.25" customHeight="1">
      <c r="A16" s="82" t="s">
        <v>261</v>
      </c>
      <c r="B16" s="58" t="s">
        <v>14</v>
      </c>
      <c r="C16" s="34">
        <v>970</v>
      </c>
      <c r="D16" s="34">
        <v>970.911</v>
      </c>
      <c r="E16" s="40">
        <v>47469009700</v>
      </c>
      <c r="F16" s="40">
        <v>10047469009707</v>
      </c>
      <c r="G16" s="64" t="s">
        <v>285</v>
      </c>
      <c r="H16" s="64" t="s">
        <v>500</v>
      </c>
      <c r="I16" s="142" t="s">
        <v>523</v>
      </c>
      <c r="J16" s="40"/>
      <c r="K16" s="32" t="s">
        <v>35</v>
      </c>
      <c r="L16" s="133" t="s">
        <v>98</v>
      </c>
      <c r="M16" s="59" t="s">
        <v>20</v>
      </c>
      <c r="N16" s="59"/>
      <c r="O16" s="60"/>
      <c r="P16" s="61">
        <v>100</v>
      </c>
      <c r="Q16" s="62">
        <v>6.3</v>
      </c>
      <c r="R16" s="94">
        <v>6.99</v>
      </c>
      <c r="S16" s="151">
        <v>6.99</v>
      </c>
      <c r="T16" s="128">
        <v>10.49</v>
      </c>
      <c r="U16" s="63">
        <f t="shared" si="3"/>
        <v>75.6</v>
      </c>
      <c r="V16" s="64">
        <v>12</v>
      </c>
      <c r="W16" s="64">
        <v>1</v>
      </c>
      <c r="X16" s="65">
        <v>1.984</v>
      </c>
      <c r="Y16" s="65">
        <v>1.984</v>
      </c>
      <c r="Z16" s="65">
        <v>4.094</v>
      </c>
      <c r="AA16" s="65">
        <v>8.5</v>
      </c>
      <c r="AB16" s="65">
        <v>6.5</v>
      </c>
      <c r="AC16" s="65">
        <v>5</v>
      </c>
      <c r="AD16" s="65">
        <f t="shared" si="4"/>
        <v>0.15986689814814814</v>
      </c>
      <c r="AE16" s="65">
        <v>0.1528363</v>
      </c>
      <c r="AF16" s="65">
        <v>2.04</v>
      </c>
      <c r="AG16" s="64">
        <v>22</v>
      </c>
      <c r="AH16" s="64">
        <v>10</v>
      </c>
      <c r="AI16" s="66">
        <f t="shared" si="5"/>
        <v>220</v>
      </c>
      <c r="AJ16" s="40">
        <v>47469009700</v>
      </c>
      <c r="AK16" s="34">
        <v>970.911</v>
      </c>
      <c r="AL16" s="64" t="s">
        <v>503</v>
      </c>
      <c r="AM16" s="64"/>
      <c r="AN16" s="64"/>
      <c r="AO16" s="64"/>
      <c r="AP16" s="157"/>
      <c r="AQ16" s="161">
        <v>6588</v>
      </c>
      <c r="AR16" s="167">
        <v>0</v>
      </c>
      <c r="AS16" s="133" t="s">
        <v>540</v>
      </c>
      <c r="AT16" s="17">
        <f>VLOOKUP(D16,'MAP Guidelines'!B:B,1,0)</f>
        <v>970.911</v>
      </c>
    </row>
    <row r="17" spans="1:46" s="17" customFormat="1" ht="32.25" customHeight="1">
      <c r="A17" s="82" t="s">
        <v>261</v>
      </c>
      <c r="B17" s="58" t="s">
        <v>14</v>
      </c>
      <c r="C17" s="34">
        <v>16108</v>
      </c>
      <c r="D17" s="34">
        <v>16108.911</v>
      </c>
      <c r="E17" s="40">
        <v>47469161088</v>
      </c>
      <c r="F17" s="40">
        <v>10047469161085</v>
      </c>
      <c r="G17" s="64" t="s">
        <v>500</v>
      </c>
      <c r="H17" s="64" t="s">
        <v>387</v>
      </c>
      <c r="I17" s="145" t="s">
        <v>524</v>
      </c>
      <c r="J17" s="40"/>
      <c r="K17" s="32" t="s">
        <v>35</v>
      </c>
      <c r="L17" s="133" t="s">
        <v>175</v>
      </c>
      <c r="M17" s="59" t="s">
        <v>20</v>
      </c>
      <c r="N17" s="59"/>
      <c r="O17" s="60"/>
      <c r="P17" s="61">
        <v>150</v>
      </c>
      <c r="Q17" s="62">
        <v>6.3</v>
      </c>
      <c r="R17" s="94">
        <v>9.99</v>
      </c>
      <c r="S17" s="151">
        <v>9.99</v>
      </c>
      <c r="T17" s="128">
        <v>10.49</v>
      </c>
      <c r="U17" s="63">
        <f t="shared" si="3"/>
        <v>75.6</v>
      </c>
      <c r="V17" s="64">
        <v>12</v>
      </c>
      <c r="W17" s="64">
        <v>1</v>
      </c>
      <c r="X17" s="65">
        <v>2.312</v>
      </c>
      <c r="Y17" s="65">
        <v>2.312</v>
      </c>
      <c r="Z17" s="65">
        <v>4.296</v>
      </c>
      <c r="AA17" s="65">
        <v>9.75</v>
      </c>
      <c r="AB17" s="65">
        <v>7.44</v>
      </c>
      <c r="AC17" s="65">
        <v>5.25</v>
      </c>
      <c r="AD17" s="65">
        <f t="shared" si="4"/>
        <v>0.22039062500000003</v>
      </c>
      <c r="AE17" s="65">
        <v>0.2043685</v>
      </c>
      <c r="AF17" s="65">
        <v>2.81</v>
      </c>
      <c r="AG17" s="64">
        <v>22</v>
      </c>
      <c r="AH17" s="64">
        <v>10</v>
      </c>
      <c r="AI17" s="66">
        <f t="shared" si="5"/>
        <v>220</v>
      </c>
      <c r="AJ17" s="40">
        <v>47469161088</v>
      </c>
      <c r="AK17" s="34">
        <v>16108.911</v>
      </c>
      <c r="AL17" s="64"/>
      <c r="AM17" s="64"/>
      <c r="AN17" s="64"/>
      <c r="AO17" s="64"/>
      <c r="AP17" s="157">
        <v>37</v>
      </c>
      <c r="AQ17" s="161">
        <v>0</v>
      </c>
      <c r="AR17" s="167">
        <v>99.9</v>
      </c>
      <c r="AS17" s="133" t="s">
        <v>541</v>
      </c>
      <c r="AT17" s="17">
        <f>VLOOKUP(D17,'MAP Guidelines'!B:B,1,0)</f>
        <v>16108.911</v>
      </c>
    </row>
    <row r="18" spans="1:46" s="17" customFormat="1" ht="32.25" customHeight="1">
      <c r="A18" s="82" t="s">
        <v>261</v>
      </c>
      <c r="B18" s="58" t="s">
        <v>14</v>
      </c>
      <c r="C18" s="34">
        <v>312</v>
      </c>
      <c r="D18" s="34">
        <v>312.911</v>
      </c>
      <c r="E18" s="40">
        <v>47469003128</v>
      </c>
      <c r="F18" s="40">
        <v>10047469003125</v>
      </c>
      <c r="G18" s="64" t="s">
        <v>500</v>
      </c>
      <c r="H18" s="64" t="s">
        <v>388</v>
      </c>
      <c r="I18" s="145" t="s">
        <v>524</v>
      </c>
      <c r="J18" s="40"/>
      <c r="K18" s="32" t="s">
        <v>215</v>
      </c>
      <c r="L18" s="133" t="s">
        <v>99</v>
      </c>
      <c r="M18" s="59" t="s">
        <v>27</v>
      </c>
      <c r="N18" s="59"/>
      <c r="O18" s="60"/>
      <c r="P18" s="61">
        <v>50</v>
      </c>
      <c r="Q18" s="62">
        <v>7.35</v>
      </c>
      <c r="R18" s="94">
        <v>9.99</v>
      </c>
      <c r="S18" s="151">
        <v>9.99</v>
      </c>
      <c r="T18" s="128">
        <v>12.29</v>
      </c>
      <c r="U18" s="63">
        <f t="shared" si="3"/>
        <v>88.19999999999999</v>
      </c>
      <c r="V18" s="64">
        <v>12</v>
      </c>
      <c r="W18" s="64">
        <v>1</v>
      </c>
      <c r="X18" s="65">
        <v>1.938</v>
      </c>
      <c r="Y18" s="65">
        <v>1.938</v>
      </c>
      <c r="Z18" s="65">
        <v>3.625</v>
      </c>
      <c r="AA18" s="65">
        <v>8.25</v>
      </c>
      <c r="AB18" s="65">
        <v>6.31</v>
      </c>
      <c r="AC18" s="65">
        <v>4.44</v>
      </c>
      <c r="AD18" s="65">
        <f t="shared" si="4"/>
        <v>0.13375885416666666</v>
      </c>
      <c r="AE18" s="65">
        <v>0.112766</v>
      </c>
      <c r="AF18" s="65">
        <v>1.57</v>
      </c>
      <c r="AG18" s="64">
        <v>32</v>
      </c>
      <c r="AH18" s="64">
        <v>10</v>
      </c>
      <c r="AI18" s="66">
        <f t="shared" si="5"/>
        <v>320</v>
      </c>
      <c r="AJ18" s="40">
        <v>47469003128</v>
      </c>
      <c r="AK18" s="34">
        <v>312.911</v>
      </c>
      <c r="AL18" s="64"/>
      <c r="AM18" s="64"/>
      <c r="AN18" s="64"/>
      <c r="AO18" s="64"/>
      <c r="AP18" s="157"/>
      <c r="AQ18" s="161">
        <v>0</v>
      </c>
      <c r="AR18" s="167">
        <v>1238.76</v>
      </c>
      <c r="AS18" s="133" t="s">
        <v>542</v>
      </c>
      <c r="AT18" s="17">
        <f>VLOOKUP(D18,'MAP Guidelines'!B:B,1,0)</f>
        <v>312.911</v>
      </c>
    </row>
    <row r="19" spans="1:46" s="17" customFormat="1" ht="32.25" customHeight="1">
      <c r="A19" s="82" t="s">
        <v>261</v>
      </c>
      <c r="B19" s="58" t="s">
        <v>14</v>
      </c>
      <c r="C19" s="34">
        <v>4472</v>
      </c>
      <c r="D19" s="34">
        <v>4472.911</v>
      </c>
      <c r="E19" s="40">
        <v>47469044725</v>
      </c>
      <c r="F19" s="40">
        <v>10047469044722</v>
      </c>
      <c r="G19" s="64" t="s">
        <v>286</v>
      </c>
      <c r="H19" s="64" t="s">
        <v>389</v>
      </c>
      <c r="I19" s="143" t="s">
        <v>526</v>
      </c>
      <c r="J19" s="40" t="s">
        <v>458</v>
      </c>
      <c r="K19" s="32" t="s">
        <v>215</v>
      </c>
      <c r="L19" s="133" t="s">
        <v>100</v>
      </c>
      <c r="M19" s="59" t="s">
        <v>28</v>
      </c>
      <c r="N19" s="59"/>
      <c r="O19" s="60"/>
      <c r="P19" s="61">
        <v>30</v>
      </c>
      <c r="Q19" s="62">
        <v>7.35</v>
      </c>
      <c r="R19" s="94">
        <v>9.99</v>
      </c>
      <c r="S19" s="151">
        <v>9.99</v>
      </c>
      <c r="T19" s="128">
        <v>12.29</v>
      </c>
      <c r="U19" s="63">
        <f t="shared" si="3"/>
        <v>88.19999999999999</v>
      </c>
      <c r="V19" s="64">
        <v>12</v>
      </c>
      <c r="W19" s="64">
        <v>1</v>
      </c>
      <c r="X19" s="65">
        <v>1.938</v>
      </c>
      <c r="Y19" s="65">
        <v>1.938</v>
      </c>
      <c r="Z19" s="65">
        <v>3.625</v>
      </c>
      <c r="AA19" s="65">
        <v>8.25</v>
      </c>
      <c r="AB19" s="65">
        <v>6.31</v>
      </c>
      <c r="AC19" s="65">
        <v>4.44</v>
      </c>
      <c r="AD19" s="65">
        <f t="shared" si="4"/>
        <v>0.13375885416666666</v>
      </c>
      <c r="AE19" s="65">
        <v>0.110936</v>
      </c>
      <c r="AF19" s="65">
        <v>1.534696</v>
      </c>
      <c r="AG19" s="64">
        <v>32</v>
      </c>
      <c r="AH19" s="64">
        <v>10</v>
      </c>
      <c r="AI19" s="66">
        <f t="shared" si="5"/>
        <v>320</v>
      </c>
      <c r="AJ19" s="40">
        <v>47469044725</v>
      </c>
      <c r="AK19" s="34">
        <v>4472.911</v>
      </c>
      <c r="AL19" s="64" t="s">
        <v>502</v>
      </c>
      <c r="AM19" s="64" t="s">
        <v>502</v>
      </c>
      <c r="AN19" s="64" t="s">
        <v>517</v>
      </c>
      <c r="AO19" s="64" t="s">
        <v>521</v>
      </c>
      <c r="AP19" s="157"/>
      <c r="AQ19" s="161">
        <v>33904.799999999996</v>
      </c>
      <c r="AR19" s="167">
        <v>2237.76</v>
      </c>
      <c r="AS19" s="133" t="s">
        <v>543</v>
      </c>
      <c r="AT19" s="17">
        <f>VLOOKUP(D19,'MAP Guidelines'!B:B,1,0)</f>
        <v>4472.911</v>
      </c>
    </row>
    <row r="20" spans="1:46" s="17" customFormat="1" ht="32.25" customHeight="1">
      <c r="A20" s="82" t="s">
        <v>261</v>
      </c>
      <c r="B20" s="58" t="s">
        <v>14</v>
      </c>
      <c r="C20" s="34">
        <v>5229</v>
      </c>
      <c r="D20" s="34">
        <v>5229.921</v>
      </c>
      <c r="E20" s="40">
        <v>47469052294</v>
      </c>
      <c r="F20" s="40">
        <v>10047469052291</v>
      </c>
      <c r="G20" s="64" t="s">
        <v>500</v>
      </c>
      <c r="H20" s="64" t="s">
        <v>390</v>
      </c>
      <c r="I20" s="64" t="s">
        <v>524</v>
      </c>
      <c r="J20" s="40"/>
      <c r="K20" s="32" t="s">
        <v>215</v>
      </c>
      <c r="L20" s="133" t="s">
        <v>101</v>
      </c>
      <c r="M20" s="59" t="s">
        <v>28</v>
      </c>
      <c r="N20" s="59"/>
      <c r="O20" s="60"/>
      <c r="P20" s="61">
        <v>45</v>
      </c>
      <c r="Q20" s="62">
        <v>9.45</v>
      </c>
      <c r="R20" s="94">
        <v>11.99</v>
      </c>
      <c r="S20" s="151">
        <v>10.99</v>
      </c>
      <c r="T20" s="128">
        <v>15.79</v>
      </c>
      <c r="U20" s="63">
        <f t="shared" si="3"/>
        <v>113.39999999999999</v>
      </c>
      <c r="V20" s="64">
        <v>12</v>
      </c>
      <c r="W20" s="64">
        <v>1</v>
      </c>
      <c r="X20" s="65">
        <v>1.94</v>
      </c>
      <c r="Y20" s="65">
        <v>1.94</v>
      </c>
      <c r="Z20" s="65">
        <v>3.63</v>
      </c>
      <c r="AA20" s="65">
        <v>8.25</v>
      </c>
      <c r="AB20" s="65">
        <v>6.31</v>
      </c>
      <c r="AC20" s="65">
        <v>4.44</v>
      </c>
      <c r="AD20" s="65">
        <f t="shared" si="4"/>
        <v>0.13375885416666666</v>
      </c>
      <c r="AE20" s="65">
        <v>0.215546</v>
      </c>
      <c r="AF20" s="65">
        <v>2.74</v>
      </c>
      <c r="AG20" s="64">
        <v>32</v>
      </c>
      <c r="AH20" s="64">
        <v>10</v>
      </c>
      <c r="AI20" s="66">
        <f t="shared" si="5"/>
        <v>320</v>
      </c>
      <c r="AJ20" s="40">
        <v>47469052294</v>
      </c>
      <c r="AK20" s="34">
        <v>5229.921</v>
      </c>
      <c r="AL20" s="64"/>
      <c r="AM20" s="64"/>
      <c r="AN20" s="64"/>
      <c r="AO20" s="64"/>
      <c r="AP20" s="157"/>
      <c r="AQ20" s="161">
        <v>0</v>
      </c>
      <c r="AR20" s="167">
        <v>0</v>
      </c>
      <c r="AS20" s="133" t="s">
        <v>544</v>
      </c>
      <c r="AT20" s="17">
        <f>VLOOKUP(D20,'MAP Guidelines'!B:B,1,0)</f>
        <v>5229.921</v>
      </c>
    </row>
    <row r="21" spans="1:46" s="17" customFormat="1" ht="32.25" customHeight="1">
      <c r="A21" s="82" t="s">
        <v>261</v>
      </c>
      <c r="B21" s="58" t="s">
        <v>14</v>
      </c>
      <c r="C21" s="34">
        <v>5234</v>
      </c>
      <c r="D21" s="34">
        <v>5234.911</v>
      </c>
      <c r="E21" s="40">
        <v>47469052348</v>
      </c>
      <c r="F21" s="40">
        <v>10047469052345</v>
      </c>
      <c r="G21" s="64" t="s">
        <v>287</v>
      </c>
      <c r="H21" s="64" t="s">
        <v>500</v>
      </c>
      <c r="I21" s="143" t="s">
        <v>523</v>
      </c>
      <c r="J21" s="40"/>
      <c r="K21" s="32" t="s">
        <v>73</v>
      </c>
      <c r="L21" s="133" t="s">
        <v>102</v>
      </c>
      <c r="M21" s="59" t="s">
        <v>56</v>
      </c>
      <c r="N21" s="59"/>
      <c r="O21" s="60"/>
      <c r="P21" s="61">
        <v>90</v>
      </c>
      <c r="Q21" s="62">
        <v>11.55</v>
      </c>
      <c r="R21" s="94">
        <v>14.99</v>
      </c>
      <c r="S21" s="151">
        <v>0</v>
      </c>
      <c r="T21" s="128">
        <v>19.29</v>
      </c>
      <c r="U21" s="63">
        <f t="shared" si="3"/>
        <v>138.60000000000002</v>
      </c>
      <c r="V21" s="64">
        <v>12</v>
      </c>
      <c r="W21" s="64">
        <v>1</v>
      </c>
      <c r="X21" s="65">
        <v>2.38</v>
      </c>
      <c r="Y21" s="65">
        <v>2.375</v>
      </c>
      <c r="Z21" s="65">
        <v>6.48</v>
      </c>
      <c r="AA21" s="65">
        <v>11</v>
      </c>
      <c r="AB21" s="65">
        <v>8.38</v>
      </c>
      <c r="AC21" s="65">
        <v>7.31</v>
      </c>
      <c r="AD21" s="65">
        <f t="shared" si="4"/>
        <v>0.3899512731481482</v>
      </c>
      <c r="AE21" s="65">
        <v>0.35</v>
      </c>
      <c r="AF21" s="65">
        <v>4.58</v>
      </c>
      <c r="AG21" s="64">
        <v>18</v>
      </c>
      <c r="AH21" s="64">
        <v>7</v>
      </c>
      <c r="AI21" s="66">
        <f t="shared" si="5"/>
        <v>126</v>
      </c>
      <c r="AJ21" s="40">
        <v>47469052348</v>
      </c>
      <c r="AK21" s="34">
        <v>5234.911</v>
      </c>
      <c r="AL21" s="64" t="s">
        <v>503</v>
      </c>
      <c r="AM21" s="64"/>
      <c r="AN21" s="64"/>
      <c r="AO21" s="64"/>
      <c r="AP21" s="157"/>
      <c r="AQ21" s="161">
        <v>83848.8</v>
      </c>
      <c r="AR21" s="167">
        <v>0</v>
      </c>
      <c r="AS21" s="133" t="s">
        <v>545</v>
      </c>
      <c r="AT21" s="17" t="e">
        <f>VLOOKUP(D21,'MAP Guidelines'!B:B,1,0)</f>
        <v>#N/A</v>
      </c>
    </row>
    <row r="22" spans="1:46" s="17" customFormat="1" ht="32.25" customHeight="1">
      <c r="A22" s="82" t="s">
        <v>261</v>
      </c>
      <c r="B22" s="58" t="s">
        <v>14</v>
      </c>
      <c r="C22" s="34">
        <v>237</v>
      </c>
      <c r="D22" s="34">
        <v>237.911</v>
      </c>
      <c r="E22" s="40">
        <v>47469002374</v>
      </c>
      <c r="F22" s="40">
        <v>10047469002371</v>
      </c>
      <c r="G22" s="64" t="s">
        <v>288</v>
      </c>
      <c r="H22" s="64" t="s">
        <v>391</v>
      </c>
      <c r="I22" s="143" t="s">
        <v>526</v>
      </c>
      <c r="J22" s="40" t="s">
        <v>458</v>
      </c>
      <c r="K22" s="32" t="s">
        <v>221</v>
      </c>
      <c r="L22" s="133" t="s">
        <v>103</v>
      </c>
      <c r="M22" s="59"/>
      <c r="N22" s="59"/>
      <c r="O22" s="60"/>
      <c r="P22" s="61">
        <v>100</v>
      </c>
      <c r="Q22" s="62">
        <v>11.55</v>
      </c>
      <c r="R22" s="94">
        <v>12.99</v>
      </c>
      <c r="S22" s="151">
        <v>12.99</v>
      </c>
      <c r="T22" s="128">
        <v>19.29</v>
      </c>
      <c r="U22" s="63">
        <f t="shared" si="3"/>
        <v>138.60000000000002</v>
      </c>
      <c r="V22" s="64">
        <v>12</v>
      </c>
      <c r="W22" s="64">
        <v>1</v>
      </c>
      <c r="X22" s="65">
        <v>2.312</v>
      </c>
      <c r="Y22" s="65">
        <v>2.312</v>
      </c>
      <c r="Z22" s="65">
        <v>4.296</v>
      </c>
      <c r="AA22" s="65">
        <v>9.75</v>
      </c>
      <c r="AB22" s="65">
        <v>7.44</v>
      </c>
      <c r="AC22" s="65">
        <v>5.25</v>
      </c>
      <c r="AD22" s="65">
        <f t="shared" si="4"/>
        <v>0.22039062500000003</v>
      </c>
      <c r="AE22" s="65">
        <v>0.376792</v>
      </c>
      <c r="AF22" s="65">
        <v>4.86</v>
      </c>
      <c r="AG22" s="64">
        <v>22</v>
      </c>
      <c r="AH22" s="64">
        <v>10</v>
      </c>
      <c r="AI22" s="66">
        <f t="shared" si="5"/>
        <v>220</v>
      </c>
      <c r="AJ22" s="40">
        <v>47469002374</v>
      </c>
      <c r="AK22" s="34">
        <v>237.911</v>
      </c>
      <c r="AL22" s="64" t="s">
        <v>502</v>
      </c>
      <c r="AM22" s="64" t="s">
        <v>502</v>
      </c>
      <c r="AN22" s="64" t="s">
        <v>517</v>
      </c>
      <c r="AO22" s="64" t="s">
        <v>521</v>
      </c>
      <c r="AP22" s="157"/>
      <c r="AQ22" s="161">
        <v>2197.8</v>
      </c>
      <c r="AR22" s="167">
        <v>0</v>
      </c>
      <c r="AS22" s="133" t="s">
        <v>546</v>
      </c>
      <c r="AT22" s="17" t="e">
        <f>VLOOKUP(D22,'MAP Guidelines'!B:B,1,0)</f>
        <v>#N/A</v>
      </c>
    </row>
    <row r="23" spans="1:46" s="17" customFormat="1" ht="32.25" customHeight="1">
      <c r="A23" s="82" t="s">
        <v>261</v>
      </c>
      <c r="B23" s="58" t="s">
        <v>14</v>
      </c>
      <c r="C23" s="34">
        <v>6331</v>
      </c>
      <c r="D23" s="34">
        <v>6331.9471</v>
      </c>
      <c r="E23" s="40">
        <v>47469063313</v>
      </c>
      <c r="F23" s="40">
        <v>10047469063310</v>
      </c>
      <c r="G23" s="64" t="s">
        <v>289</v>
      </c>
      <c r="H23" s="64" t="s">
        <v>500</v>
      </c>
      <c r="I23" s="143" t="s">
        <v>523</v>
      </c>
      <c r="J23" s="40"/>
      <c r="K23" s="32" t="s">
        <v>221</v>
      </c>
      <c r="L23" s="133" t="s">
        <v>104</v>
      </c>
      <c r="M23" s="59"/>
      <c r="N23" s="59" t="s">
        <v>250</v>
      </c>
      <c r="O23" s="60"/>
      <c r="P23" s="61">
        <v>90</v>
      </c>
      <c r="Q23" s="62">
        <v>6.5</v>
      </c>
      <c r="R23" s="94">
        <v>7.99</v>
      </c>
      <c r="S23" s="151">
        <v>7.99</v>
      </c>
      <c r="T23" s="128">
        <v>10.89</v>
      </c>
      <c r="U23" s="63">
        <f t="shared" si="3"/>
        <v>78</v>
      </c>
      <c r="V23" s="64">
        <v>12</v>
      </c>
      <c r="W23" s="64">
        <v>1</v>
      </c>
      <c r="X23" s="65">
        <v>2.312</v>
      </c>
      <c r="Y23" s="65">
        <v>2.312</v>
      </c>
      <c r="Z23" s="65">
        <v>4.296</v>
      </c>
      <c r="AA23" s="65">
        <v>9.75</v>
      </c>
      <c r="AB23" s="65">
        <v>7.44</v>
      </c>
      <c r="AC23" s="65">
        <v>5.25</v>
      </c>
      <c r="AD23" s="65">
        <f t="shared" si="4"/>
        <v>0.22039062500000003</v>
      </c>
      <c r="AE23" s="65">
        <v>0.25</v>
      </c>
      <c r="AF23" s="65">
        <v>3.9</v>
      </c>
      <c r="AG23" s="64">
        <v>22</v>
      </c>
      <c r="AH23" s="64">
        <v>10</v>
      </c>
      <c r="AI23" s="66">
        <f t="shared" si="5"/>
        <v>220</v>
      </c>
      <c r="AJ23" s="40">
        <v>47469063313</v>
      </c>
      <c r="AK23" s="34">
        <v>6331.9471</v>
      </c>
      <c r="AL23" s="64" t="s">
        <v>502</v>
      </c>
      <c r="AM23" s="64" t="s">
        <v>502</v>
      </c>
      <c r="AN23" s="64" t="s">
        <v>517</v>
      </c>
      <c r="AO23" s="64" t="s">
        <v>521</v>
      </c>
      <c r="AP23" s="157"/>
      <c r="AQ23" s="161">
        <v>16794</v>
      </c>
      <c r="AR23" s="167">
        <v>0</v>
      </c>
      <c r="AS23" s="133"/>
      <c r="AT23" s="17">
        <f>VLOOKUP(D23,'MAP Guidelines'!B:B,1,0)</f>
        <v>6331.9471</v>
      </c>
    </row>
    <row r="24" spans="1:46" s="17" customFormat="1" ht="32.25" customHeight="1">
      <c r="A24" s="82" t="s">
        <v>261</v>
      </c>
      <c r="B24" s="58" t="s">
        <v>14</v>
      </c>
      <c r="C24" s="34">
        <v>6077</v>
      </c>
      <c r="D24" s="34">
        <v>6077.947</v>
      </c>
      <c r="E24" s="40">
        <v>47469060770</v>
      </c>
      <c r="F24" s="40">
        <v>10047469060777</v>
      </c>
      <c r="G24" s="64" t="s">
        <v>292</v>
      </c>
      <c r="H24" s="64" t="s">
        <v>500</v>
      </c>
      <c r="I24" s="143" t="s">
        <v>523</v>
      </c>
      <c r="J24" s="40"/>
      <c r="K24" s="32" t="s">
        <v>76</v>
      </c>
      <c r="L24" s="133" t="s">
        <v>483</v>
      </c>
      <c r="M24" s="59" t="s">
        <v>29</v>
      </c>
      <c r="N24" s="59" t="s">
        <v>245</v>
      </c>
      <c r="O24" s="60"/>
      <c r="P24" s="61">
        <v>90</v>
      </c>
      <c r="Q24" s="62">
        <v>6.83</v>
      </c>
      <c r="R24" s="94">
        <v>7.99</v>
      </c>
      <c r="S24" s="151">
        <v>7.99</v>
      </c>
      <c r="T24" s="128">
        <v>11.39</v>
      </c>
      <c r="U24" s="63">
        <f t="shared" si="3"/>
        <v>81.96000000000001</v>
      </c>
      <c r="V24" s="64">
        <v>12</v>
      </c>
      <c r="W24" s="64">
        <v>1</v>
      </c>
      <c r="X24" s="65">
        <v>1.98</v>
      </c>
      <c r="Y24" s="65">
        <v>1.98</v>
      </c>
      <c r="Z24" s="65">
        <v>4.09</v>
      </c>
      <c r="AA24" s="65">
        <v>8.5</v>
      </c>
      <c r="AB24" s="65">
        <v>6.5</v>
      </c>
      <c r="AC24" s="65">
        <v>5</v>
      </c>
      <c r="AD24" s="65">
        <f t="shared" si="4"/>
        <v>0.15986689814814814</v>
      </c>
      <c r="AE24" s="65">
        <v>0.136686</v>
      </c>
      <c r="AF24" s="65">
        <v>1.88</v>
      </c>
      <c r="AG24" s="64">
        <v>22</v>
      </c>
      <c r="AH24" s="64">
        <v>10</v>
      </c>
      <c r="AI24" s="66">
        <f t="shared" si="5"/>
        <v>220</v>
      </c>
      <c r="AJ24" s="40">
        <v>47469060770</v>
      </c>
      <c r="AK24" s="34">
        <v>6077.947</v>
      </c>
      <c r="AL24" s="64" t="s">
        <v>502</v>
      </c>
      <c r="AM24" s="64" t="s">
        <v>502</v>
      </c>
      <c r="AN24" s="64" t="s">
        <v>517</v>
      </c>
      <c r="AO24" s="64" t="s">
        <v>521</v>
      </c>
      <c r="AP24" s="157"/>
      <c r="AQ24" s="161">
        <v>8561.699999999999</v>
      </c>
      <c r="AR24" s="167">
        <v>0</v>
      </c>
      <c r="AS24" s="133" t="s">
        <v>547</v>
      </c>
      <c r="AT24" s="17" t="e">
        <f>VLOOKUP(D24,'MAP Guidelines'!B:B,1,0)</f>
        <v>#N/A</v>
      </c>
    </row>
    <row r="25" spans="1:46" s="17" customFormat="1" ht="32.25" customHeight="1">
      <c r="A25" s="82" t="s">
        <v>261</v>
      </c>
      <c r="B25" s="58" t="s">
        <v>14</v>
      </c>
      <c r="C25" s="34">
        <v>5239</v>
      </c>
      <c r="D25" s="34">
        <v>5239.911</v>
      </c>
      <c r="E25" s="40">
        <v>47469052393</v>
      </c>
      <c r="F25" s="40">
        <v>10047469052390</v>
      </c>
      <c r="G25" s="64" t="s">
        <v>293</v>
      </c>
      <c r="H25" s="64" t="s">
        <v>392</v>
      </c>
      <c r="I25" s="143" t="s">
        <v>526</v>
      </c>
      <c r="J25" s="40" t="s">
        <v>458</v>
      </c>
      <c r="K25" s="32" t="s">
        <v>76</v>
      </c>
      <c r="L25" s="133" t="s">
        <v>482</v>
      </c>
      <c r="M25" s="59" t="s">
        <v>29</v>
      </c>
      <c r="N25" s="59"/>
      <c r="O25" s="60"/>
      <c r="P25" s="61">
        <v>100</v>
      </c>
      <c r="Q25" s="62">
        <v>6.04</v>
      </c>
      <c r="R25" s="94">
        <v>7.99</v>
      </c>
      <c r="S25" s="151">
        <v>7.99</v>
      </c>
      <c r="T25" s="128">
        <v>9.99</v>
      </c>
      <c r="U25" s="63">
        <f t="shared" si="3"/>
        <v>72.48</v>
      </c>
      <c r="V25" s="64">
        <v>12</v>
      </c>
      <c r="W25" s="64">
        <v>1</v>
      </c>
      <c r="X25" s="65">
        <v>1.94</v>
      </c>
      <c r="Y25" s="65">
        <v>1.94</v>
      </c>
      <c r="Z25" s="65">
        <v>3.63</v>
      </c>
      <c r="AA25" s="65">
        <v>8.25</v>
      </c>
      <c r="AB25" s="65">
        <v>6.31</v>
      </c>
      <c r="AC25" s="65">
        <v>4.44</v>
      </c>
      <c r="AD25" s="65">
        <f t="shared" si="4"/>
        <v>0.13375885416666666</v>
      </c>
      <c r="AE25" s="65">
        <v>0.1475333</v>
      </c>
      <c r="AF25" s="65">
        <v>2</v>
      </c>
      <c r="AG25" s="64">
        <v>32</v>
      </c>
      <c r="AH25" s="64">
        <v>10</v>
      </c>
      <c r="AI25" s="66">
        <f t="shared" si="5"/>
        <v>320</v>
      </c>
      <c r="AJ25" s="40">
        <v>47469052393</v>
      </c>
      <c r="AK25" s="34">
        <v>5239.911</v>
      </c>
      <c r="AL25" s="64" t="s">
        <v>502</v>
      </c>
      <c r="AM25" s="64" t="s">
        <v>502</v>
      </c>
      <c r="AN25" s="64" t="s">
        <v>517</v>
      </c>
      <c r="AO25" s="64" t="s">
        <v>521</v>
      </c>
      <c r="AP25" s="157">
        <v>37</v>
      </c>
      <c r="AQ25" s="161">
        <v>12866.7</v>
      </c>
      <c r="AR25" s="167">
        <v>151.81</v>
      </c>
      <c r="AS25" s="133" t="s">
        <v>548</v>
      </c>
      <c r="AT25" s="17">
        <f>VLOOKUP(D25,'MAP Guidelines'!B:B,1,0)</f>
        <v>5239.911</v>
      </c>
    </row>
    <row r="26" spans="1:46" s="17" customFormat="1" ht="32.25" customHeight="1">
      <c r="A26" s="82" t="s">
        <v>261</v>
      </c>
      <c r="B26" s="58" t="s">
        <v>14</v>
      </c>
      <c r="C26" s="34">
        <v>6885</v>
      </c>
      <c r="D26" s="34">
        <v>6885.947</v>
      </c>
      <c r="E26" s="40">
        <v>47469068851</v>
      </c>
      <c r="F26" s="40">
        <v>10047469068858</v>
      </c>
      <c r="G26" s="64" t="s">
        <v>290</v>
      </c>
      <c r="H26" s="64" t="s">
        <v>500</v>
      </c>
      <c r="I26" s="143" t="s">
        <v>523</v>
      </c>
      <c r="J26" s="40"/>
      <c r="K26" s="32" t="s">
        <v>76</v>
      </c>
      <c r="L26" s="133" t="s">
        <v>105</v>
      </c>
      <c r="M26" s="59" t="s">
        <v>231</v>
      </c>
      <c r="N26" s="59" t="s">
        <v>245</v>
      </c>
      <c r="O26" s="60"/>
      <c r="P26" s="61">
        <v>60</v>
      </c>
      <c r="Q26" s="62">
        <v>6.83</v>
      </c>
      <c r="R26" s="94">
        <v>7.99</v>
      </c>
      <c r="S26" s="151">
        <v>7.99</v>
      </c>
      <c r="T26" s="128">
        <v>11.39</v>
      </c>
      <c r="U26" s="63">
        <f t="shared" si="3"/>
        <v>81.96000000000001</v>
      </c>
      <c r="V26" s="64">
        <v>12</v>
      </c>
      <c r="W26" s="64">
        <v>1</v>
      </c>
      <c r="X26" s="65">
        <v>1.984</v>
      </c>
      <c r="Y26" s="65">
        <v>1.984</v>
      </c>
      <c r="Z26" s="65">
        <v>4.094</v>
      </c>
      <c r="AA26" s="65">
        <v>8.5</v>
      </c>
      <c r="AB26" s="65">
        <v>6.5</v>
      </c>
      <c r="AC26" s="65">
        <v>5</v>
      </c>
      <c r="AD26" s="65">
        <f t="shared" si="4"/>
        <v>0.15986689814814814</v>
      </c>
      <c r="AE26" s="65">
        <v>0.1298302</v>
      </c>
      <c r="AF26" s="65">
        <v>2</v>
      </c>
      <c r="AG26" s="64">
        <v>22</v>
      </c>
      <c r="AH26" s="64">
        <v>10</v>
      </c>
      <c r="AI26" s="66">
        <f t="shared" si="5"/>
        <v>220</v>
      </c>
      <c r="AJ26" s="40">
        <v>47469068851</v>
      </c>
      <c r="AK26" s="34">
        <v>6885.947</v>
      </c>
      <c r="AL26" s="64" t="s">
        <v>506</v>
      </c>
      <c r="AM26" s="64"/>
      <c r="AN26" s="64"/>
      <c r="AO26" s="64"/>
      <c r="AP26" s="157"/>
      <c r="AQ26" s="161">
        <v>381836.7</v>
      </c>
      <c r="AR26" s="167">
        <v>0</v>
      </c>
      <c r="AS26" s="133" t="s">
        <v>549</v>
      </c>
      <c r="AT26" s="17">
        <f>VLOOKUP(D26,'MAP Guidelines'!B:B,1,0)</f>
        <v>6885.947</v>
      </c>
    </row>
    <row r="27" spans="1:46" s="17" customFormat="1" ht="32.25" customHeight="1">
      <c r="A27" s="82" t="s">
        <v>261</v>
      </c>
      <c r="B27" s="58" t="s">
        <v>14</v>
      </c>
      <c r="C27" s="34">
        <v>5396</v>
      </c>
      <c r="D27" s="34">
        <v>5396.911</v>
      </c>
      <c r="E27" s="40">
        <v>47469053963</v>
      </c>
      <c r="F27" s="40">
        <v>10047469053960</v>
      </c>
      <c r="G27" s="64" t="s">
        <v>291</v>
      </c>
      <c r="H27" s="64" t="s">
        <v>291</v>
      </c>
      <c r="I27" s="64" t="s">
        <v>524</v>
      </c>
      <c r="J27" s="40"/>
      <c r="K27" s="32" t="s">
        <v>76</v>
      </c>
      <c r="L27" s="133" t="s">
        <v>106</v>
      </c>
      <c r="M27" s="59" t="s">
        <v>231</v>
      </c>
      <c r="N27" s="59"/>
      <c r="O27" s="60"/>
      <c r="P27" s="61">
        <v>100</v>
      </c>
      <c r="Q27" s="62">
        <v>8.93</v>
      </c>
      <c r="R27" s="94">
        <v>9.99</v>
      </c>
      <c r="S27" s="151">
        <v>9.99</v>
      </c>
      <c r="T27" s="128">
        <v>14.99</v>
      </c>
      <c r="U27" s="63">
        <f t="shared" si="3"/>
        <v>107.16</v>
      </c>
      <c r="V27" s="64">
        <v>12</v>
      </c>
      <c r="W27" s="64">
        <v>1</v>
      </c>
      <c r="X27" s="65">
        <v>1.98</v>
      </c>
      <c r="Y27" s="65">
        <v>1.98</v>
      </c>
      <c r="Z27" s="65">
        <v>4.09</v>
      </c>
      <c r="AA27" s="65">
        <v>8.5</v>
      </c>
      <c r="AB27" s="65">
        <v>6.5</v>
      </c>
      <c r="AC27" s="65">
        <v>5</v>
      </c>
      <c r="AD27" s="65">
        <f t="shared" si="4"/>
        <v>0.15986689814814814</v>
      </c>
      <c r="AE27" s="65">
        <v>0.149375</v>
      </c>
      <c r="AF27" s="65">
        <v>2</v>
      </c>
      <c r="AG27" s="64">
        <v>22</v>
      </c>
      <c r="AH27" s="64">
        <v>10</v>
      </c>
      <c r="AI27" s="66">
        <f t="shared" si="5"/>
        <v>220</v>
      </c>
      <c r="AJ27" s="40">
        <v>47469053963</v>
      </c>
      <c r="AK27" s="34">
        <v>5396.911</v>
      </c>
      <c r="AL27" s="64" t="s">
        <v>502</v>
      </c>
      <c r="AM27" s="64" t="s">
        <v>502</v>
      </c>
      <c r="AN27" s="64" t="s">
        <v>517</v>
      </c>
      <c r="AO27" s="64" t="s">
        <v>521</v>
      </c>
      <c r="AP27" s="157"/>
      <c r="AQ27" s="161">
        <v>0</v>
      </c>
      <c r="AR27" s="167">
        <v>6333.66</v>
      </c>
      <c r="AS27" s="133" t="s">
        <v>550</v>
      </c>
      <c r="AT27" s="17">
        <f>VLOOKUP(D27,'MAP Guidelines'!B:B,1,0)</f>
        <v>5396.911</v>
      </c>
    </row>
    <row r="28" spans="1:46" s="17" customFormat="1" ht="32.25" customHeight="1">
      <c r="A28" s="82" t="s">
        <v>261</v>
      </c>
      <c r="B28" s="58" t="s">
        <v>14</v>
      </c>
      <c r="C28" s="34" t="s">
        <v>471</v>
      </c>
      <c r="D28" s="59">
        <v>7163</v>
      </c>
      <c r="E28" s="40">
        <v>47469071639</v>
      </c>
      <c r="F28" s="40"/>
      <c r="G28" s="64" t="s">
        <v>470</v>
      </c>
      <c r="H28" s="64" t="s">
        <v>500</v>
      </c>
      <c r="I28" s="143" t="s">
        <v>523</v>
      </c>
      <c r="J28" s="40" t="s">
        <v>458</v>
      </c>
      <c r="K28" s="32" t="s">
        <v>76</v>
      </c>
      <c r="L28" s="168" t="s">
        <v>472</v>
      </c>
      <c r="M28" s="59" t="s">
        <v>231</v>
      </c>
      <c r="N28" s="59"/>
      <c r="O28" s="60"/>
      <c r="P28" s="61"/>
      <c r="Q28" s="62">
        <v>11.83</v>
      </c>
      <c r="R28" s="94"/>
      <c r="S28" s="151">
        <v>0</v>
      </c>
      <c r="T28" s="128"/>
      <c r="U28" s="63"/>
      <c r="V28" s="64"/>
      <c r="W28" s="64"/>
      <c r="X28" s="65"/>
      <c r="Y28" s="65"/>
      <c r="Z28" s="65"/>
      <c r="AA28" s="65"/>
      <c r="AB28" s="65"/>
      <c r="AC28" s="65"/>
      <c r="AD28" s="65"/>
      <c r="AE28" s="65"/>
      <c r="AF28" s="65"/>
      <c r="AG28" s="64"/>
      <c r="AH28" s="64"/>
      <c r="AI28" s="66"/>
      <c r="AJ28" s="40">
        <v>47469071639</v>
      </c>
      <c r="AK28" s="34"/>
      <c r="AL28" s="64" t="s">
        <v>505</v>
      </c>
      <c r="AM28" s="64" t="s">
        <v>505</v>
      </c>
      <c r="AN28" s="64" t="s">
        <v>517</v>
      </c>
      <c r="AO28" s="64" t="s">
        <v>521</v>
      </c>
      <c r="AP28" s="157"/>
      <c r="AQ28" s="161">
        <v>804723.92</v>
      </c>
      <c r="AR28" s="167">
        <v>0</v>
      </c>
      <c r="AS28" s="133"/>
      <c r="AT28" s="17" t="e">
        <f>VLOOKUP(D28,'MAP Guidelines'!B:B,1,0)</f>
        <v>#N/A</v>
      </c>
    </row>
    <row r="29" spans="1:46" s="17" customFormat="1" ht="36.75" customHeight="1">
      <c r="A29" s="82" t="s">
        <v>261</v>
      </c>
      <c r="B29" s="58" t="s">
        <v>14</v>
      </c>
      <c r="C29" s="34"/>
      <c r="D29" s="59">
        <v>7608</v>
      </c>
      <c r="E29" s="40">
        <v>47469076085</v>
      </c>
      <c r="F29" s="40"/>
      <c r="G29" s="64" t="s">
        <v>436</v>
      </c>
      <c r="H29" s="64" t="s">
        <v>500</v>
      </c>
      <c r="I29" s="143" t="s">
        <v>523</v>
      </c>
      <c r="J29" s="40" t="s">
        <v>457</v>
      </c>
      <c r="K29" s="32" t="s">
        <v>76</v>
      </c>
      <c r="L29" s="168" t="s">
        <v>474</v>
      </c>
      <c r="M29" s="59" t="s">
        <v>231</v>
      </c>
      <c r="N29" s="59"/>
      <c r="O29" s="60"/>
      <c r="P29" s="61">
        <v>200</v>
      </c>
      <c r="Q29" s="62">
        <v>11.83</v>
      </c>
      <c r="R29" s="94"/>
      <c r="S29" s="151">
        <v>0</v>
      </c>
      <c r="T29" s="128"/>
      <c r="U29" s="63">
        <v>141.96</v>
      </c>
      <c r="V29" s="64">
        <v>12</v>
      </c>
      <c r="W29" s="64"/>
      <c r="X29" s="65"/>
      <c r="Y29" s="65"/>
      <c r="Z29" s="65"/>
      <c r="AA29" s="65"/>
      <c r="AB29" s="65"/>
      <c r="AC29" s="65"/>
      <c r="AD29" s="65"/>
      <c r="AE29" s="65"/>
      <c r="AF29" s="65"/>
      <c r="AG29" s="64"/>
      <c r="AH29" s="64"/>
      <c r="AI29" s="66"/>
      <c r="AJ29" s="40">
        <v>47469076085</v>
      </c>
      <c r="AK29" s="34" t="s">
        <v>444</v>
      </c>
      <c r="AL29" s="64" t="s">
        <v>502</v>
      </c>
      <c r="AM29" s="64" t="s">
        <v>502</v>
      </c>
      <c r="AN29" s="64" t="s">
        <v>517</v>
      </c>
      <c r="AO29" s="64" t="s">
        <v>521</v>
      </c>
      <c r="AP29" s="157"/>
      <c r="AQ29" s="161">
        <v>37773.19</v>
      </c>
      <c r="AR29" s="167">
        <v>0</v>
      </c>
      <c r="AS29" s="133"/>
      <c r="AT29" s="17" t="e">
        <f>VLOOKUP(D29,'MAP Guidelines'!B:B,1,0)</f>
        <v>#N/A</v>
      </c>
    </row>
    <row r="30" spans="1:46" s="17" customFormat="1" ht="32.25" customHeight="1">
      <c r="A30" s="82" t="s">
        <v>261</v>
      </c>
      <c r="B30" s="58" t="s">
        <v>14</v>
      </c>
      <c r="C30" s="34">
        <v>7265</v>
      </c>
      <c r="D30" s="34">
        <v>7265.94</v>
      </c>
      <c r="E30" s="40">
        <v>47469072650</v>
      </c>
      <c r="F30" s="40">
        <v>10047469072657</v>
      </c>
      <c r="G30" s="64" t="s">
        <v>294</v>
      </c>
      <c r="H30" s="64" t="s">
        <v>500</v>
      </c>
      <c r="I30" s="143" t="s">
        <v>523</v>
      </c>
      <c r="J30" s="40"/>
      <c r="K30" s="32" t="s">
        <v>76</v>
      </c>
      <c r="L30" s="133" t="s">
        <v>480</v>
      </c>
      <c r="M30" s="59" t="s">
        <v>30</v>
      </c>
      <c r="N30" s="59" t="s">
        <v>245</v>
      </c>
      <c r="O30" s="60"/>
      <c r="P30" s="61">
        <v>150</v>
      </c>
      <c r="Q30" s="62">
        <v>11.55</v>
      </c>
      <c r="R30" s="94">
        <v>13.99</v>
      </c>
      <c r="S30" s="151">
        <v>13.99</v>
      </c>
      <c r="T30" s="128">
        <v>19.29</v>
      </c>
      <c r="U30" s="63">
        <f aca="true" t="shared" si="6" ref="U30:U68">Q30*V30</f>
        <v>138.60000000000002</v>
      </c>
      <c r="V30" s="64">
        <v>12</v>
      </c>
      <c r="W30" s="64">
        <v>1</v>
      </c>
      <c r="X30" s="65">
        <v>2.31</v>
      </c>
      <c r="Y30" s="65">
        <v>2.31</v>
      </c>
      <c r="Z30" s="65">
        <v>4.3</v>
      </c>
      <c r="AA30" s="65">
        <v>9.75</v>
      </c>
      <c r="AB30" s="65">
        <v>7.44</v>
      </c>
      <c r="AC30" s="65">
        <v>5.25</v>
      </c>
      <c r="AD30" s="65">
        <f aca="true" t="shared" si="7" ref="AD30:AD68">(AA30*AB30*AC30/1728)</f>
        <v>0.22039062500000003</v>
      </c>
      <c r="AE30" s="65">
        <v>0.23</v>
      </c>
      <c r="AF30" s="65">
        <v>3</v>
      </c>
      <c r="AG30" s="64">
        <v>22</v>
      </c>
      <c r="AH30" s="64">
        <v>10</v>
      </c>
      <c r="AI30" s="66">
        <f aca="true" t="shared" si="8" ref="AI30:AI68">AG30*AH30</f>
        <v>220</v>
      </c>
      <c r="AJ30" s="40">
        <v>47469072650</v>
      </c>
      <c r="AK30" s="34">
        <v>7265.94</v>
      </c>
      <c r="AL30" s="64" t="s">
        <v>505</v>
      </c>
      <c r="AM30" s="64" t="s">
        <v>505</v>
      </c>
      <c r="AN30" s="64" t="s">
        <v>517</v>
      </c>
      <c r="AO30" s="64" t="s">
        <v>521</v>
      </c>
      <c r="AP30" s="157"/>
      <c r="AQ30" s="161">
        <v>21725.280000000002</v>
      </c>
      <c r="AR30" s="167">
        <v>0</v>
      </c>
      <c r="AS30" s="133" t="s">
        <v>551</v>
      </c>
      <c r="AT30" s="17" t="e">
        <f>VLOOKUP(D30,'MAP Guidelines'!B:B,1,0)</f>
        <v>#N/A</v>
      </c>
    </row>
    <row r="31" spans="1:46" ht="32.25" customHeight="1">
      <c r="A31" s="82" t="s">
        <v>261</v>
      </c>
      <c r="B31" s="58" t="s">
        <v>14</v>
      </c>
      <c r="C31" s="34">
        <v>6323</v>
      </c>
      <c r="D31" s="34">
        <v>6323.947</v>
      </c>
      <c r="E31" s="40">
        <v>47469063238</v>
      </c>
      <c r="F31" s="40">
        <v>10047469063235</v>
      </c>
      <c r="G31" s="64" t="s">
        <v>295</v>
      </c>
      <c r="H31" s="64" t="s">
        <v>500</v>
      </c>
      <c r="I31" s="143" t="s">
        <v>523</v>
      </c>
      <c r="J31" s="40" t="s">
        <v>462</v>
      </c>
      <c r="K31" s="32" t="s">
        <v>76</v>
      </c>
      <c r="L31" s="133" t="s">
        <v>481</v>
      </c>
      <c r="M31" s="59" t="s">
        <v>30</v>
      </c>
      <c r="N31" s="59" t="s">
        <v>245</v>
      </c>
      <c r="O31" s="60"/>
      <c r="P31" s="61">
        <v>90</v>
      </c>
      <c r="Q31" s="62">
        <v>8.35</v>
      </c>
      <c r="R31" s="94">
        <v>9.99</v>
      </c>
      <c r="S31" s="151">
        <v>9.99</v>
      </c>
      <c r="T31" s="128">
        <v>13.99</v>
      </c>
      <c r="U31" s="63">
        <f t="shared" si="6"/>
        <v>100.19999999999999</v>
      </c>
      <c r="V31" s="64">
        <v>12</v>
      </c>
      <c r="W31" s="64">
        <v>1</v>
      </c>
      <c r="X31" s="65">
        <v>1.98</v>
      </c>
      <c r="Y31" s="65">
        <v>1.98</v>
      </c>
      <c r="Z31" s="65">
        <v>4.09</v>
      </c>
      <c r="AA31" s="65">
        <v>8.5</v>
      </c>
      <c r="AB31" s="65">
        <v>6.5</v>
      </c>
      <c r="AC31" s="65">
        <v>5</v>
      </c>
      <c r="AD31" s="65">
        <f t="shared" si="7"/>
        <v>0.15986689814814814</v>
      </c>
      <c r="AE31" s="65">
        <v>0.131249</v>
      </c>
      <c r="AF31" s="65">
        <v>1.81</v>
      </c>
      <c r="AG31" s="64">
        <v>22</v>
      </c>
      <c r="AH31" s="64">
        <v>10</v>
      </c>
      <c r="AI31" s="66">
        <f t="shared" si="8"/>
        <v>220</v>
      </c>
      <c r="AJ31" s="40">
        <v>47469063238</v>
      </c>
      <c r="AK31" s="34">
        <v>6323.947</v>
      </c>
      <c r="AL31" s="64" t="s">
        <v>502</v>
      </c>
      <c r="AM31" s="64" t="s">
        <v>502</v>
      </c>
      <c r="AN31" s="64" t="s">
        <v>517</v>
      </c>
      <c r="AO31" s="64" t="s">
        <v>521</v>
      </c>
      <c r="AP31" s="157"/>
      <c r="AQ31" s="161">
        <v>62016</v>
      </c>
      <c r="AR31" s="167">
        <v>0</v>
      </c>
      <c r="AS31" s="133" t="s">
        <v>552</v>
      </c>
      <c r="AT31" s="17">
        <f>VLOOKUP(D31,'MAP Guidelines'!B:B,1,0)</f>
        <v>6323.947</v>
      </c>
    </row>
    <row r="32" spans="1:46" ht="32.25" customHeight="1">
      <c r="A32" s="82" t="s">
        <v>261</v>
      </c>
      <c r="B32" s="58" t="s">
        <v>14</v>
      </c>
      <c r="C32" s="34">
        <v>7141</v>
      </c>
      <c r="D32" s="34">
        <v>7141.911</v>
      </c>
      <c r="E32" s="40">
        <v>47469071417</v>
      </c>
      <c r="F32" s="40">
        <v>10047469071414</v>
      </c>
      <c r="G32" s="64" t="s">
        <v>296</v>
      </c>
      <c r="H32" s="64" t="s">
        <v>500</v>
      </c>
      <c r="I32" s="143" t="s">
        <v>523</v>
      </c>
      <c r="J32" s="40"/>
      <c r="K32" s="32" t="s">
        <v>76</v>
      </c>
      <c r="L32" s="133" t="s">
        <v>107</v>
      </c>
      <c r="M32" s="59"/>
      <c r="N32" s="59"/>
      <c r="O32" s="60"/>
      <c r="P32" s="61">
        <v>60</v>
      </c>
      <c r="Q32" s="62">
        <v>6.83</v>
      </c>
      <c r="R32" s="94">
        <v>7.99</v>
      </c>
      <c r="S32" s="151">
        <v>7.99</v>
      </c>
      <c r="T32" s="128">
        <v>11.39</v>
      </c>
      <c r="U32" s="63">
        <f t="shared" si="6"/>
        <v>81.96000000000001</v>
      </c>
      <c r="V32" s="64">
        <v>12</v>
      </c>
      <c r="W32" s="64">
        <v>1</v>
      </c>
      <c r="X32" s="65">
        <v>1.98</v>
      </c>
      <c r="Y32" s="65">
        <v>1.98</v>
      </c>
      <c r="Z32" s="65">
        <v>4.09</v>
      </c>
      <c r="AA32" s="65">
        <v>8.5</v>
      </c>
      <c r="AB32" s="65">
        <v>6.5</v>
      </c>
      <c r="AC32" s="65">
        <v>5</v>
      </c>
      <c r="AD32" s="65">
        <f t="shared" si="7"/>
        <v>0.15986689814814814</v>
      </c>
      <c r="AE32" s="65">
        <v>0.15</v>
      </c>
      <c r="AF32" s="65">
        <v>2</v>
      </c>
      <c r="AG32" s="64">
        <v>22</v>
      </c>
      <c r="AH32" s="64">
        <v>10</v>
      </c>
      <c r="AI32" s="66">
        <f t="shared" si="8"/>
        <v>220</v>
      </c>
      <c r="AJ32" s="40">
        <v>47469071417</v>
      </c>
      <c r="AK32" s="34">
        <v>7141.911</v>
      </c>
      <c r="AL32" s="64" t="s">
        <v>505</v>
      </c>
      <c r="AM32" s="64" t="s">
        <v>505</v>
      </c>
      <c r="AN32" s="64" t="s">
        <v>517</v>
      </c>
      <c r="AO32" s="64" t="s">
        <v>521</v>
      </c>
      <c r="AP32" s="157"/>
      <c r="AQ32" s="161">
        <v>9727.199999999999</v>
      </c>
      <c r="AR32" s="167">
        <v>0</v>
      </c>
      <c r="AS32" s="133" t="s">
        <v>553</v>
      </c>
      <c r="AT32" s="17">
        <f>VLOOKUP(D32,'MAP Guidelines'!B:B,1,0)</f>
        <v>7141.911</v>
      </c>
    </row>
    <row r="33" spans="1:46" s="17" customFormat="1" ht="32.25" customHeight="1">
      <c r="A33" s="82" t="s">
        <v>261</v>
      </c>
      <c r="B33" s="58" t="s">
        <v>14</v>
      </c>
      <c r="C33" s="34">
        <v>4794</v>
      </c>
      <c r="D33" s="34">
        <v>4794.911</v>
      </c>
      <c r="E33" s="40">
        <v>47469047948</v>
      </c>
      <c r="F33" s="40">
        <v>10047469047945</v>
      </c>
      <c r="G33" s="64" t="s">
        <v>297</v>
      </c>
      <c r="H33" s="64" t="s">
        <v>500</v>
      </c>
      <c r="I33" s="143" t="s">
        <v>523</v>
      </c>
      <c r="J33" s="40"/>
      <c r="K33" s="32" t="s">
        <v>221</v>
      </c>
      <c r="L33" s="133" t="s">
        <v>207</v>
      </c>
      <c r="M33" s="59" t="s">
        <v>21</v>
      </c>
      <c r="N33" s="59"/>
      <c r="O33" s="60"/>
      <c r="P33" s="61">
        <v>100</v>
      </c>
      <c r="Q33" s="62">
        <v>6.3</v>
      </c>
      <c r="R33" s="94">
        <v>7.99</v>
      </c>
      <c r="S33" s="151">
        <v>0</v>
      </c>
      <c r="T33" s="128">
        <v>10.49</v>
      </c>
      <c r="U33" s="63">
        <f t="shared" si="6"/>
        <v>75.6</v>
      </c>
      <c r="V33" s="64">
        <v>12</v>
      </c>
      <c r="W33" s="64">
        <v>1</v>
      </c>
      <c r="X33" s="65">
        <v>1.98</v>
      </c>
      <c r="Y33" s="65">
        <v>1.98</v>
      </c>
      <c r="Z33" s="65">
        <v>4.09</v>
      </c>
      <c r="AA33" s="65">
        <v>8.5</v>
      </c>
      <c r="AB33" s="65">
        <v>6.5</v>
      </c>
      <c r="AC33" s="65">
        <v>5</v>
      </c>
      <c r="AD33" s="65">
        <f t="shared" si="7"/>
        <v>0.15986689814814814</v>
      </c>
      <c r="AE33" s="65">
        <v>0.2</v>
      </c>
      <c r="AF33" s="65">
        <v>2.71</v>
      </c>
      <c r="AG33" s="64">
        <v>22</v>
      </c>
      <c r="AH33" s="64">
        <v>10</v>
      </c>
      <c r="AI33" s="66">
        <f t="shared" si="8"/>
        <v>220</v>
      </c>
      <c r="AJ33" s="40">
        <v>47469047948</v>
      </c>
      <c r="AK33" s="34">
        <v>4794.911</v>
      </c>
      <c r="AL33" s="64" t="s">
        <v>505</v>
      </c>
      <c r="AM33" s="64" t="s">
        <v>505</v>
      </c>
      <c r="AN33" s="64" t="s">
        <v>517</v>
      </c>
      <c r="AO33" s="64" t="s">
        <v>521</v>
      </c>
      <c r="AP33" s="157"/>
      <c r="AQ33" s="161">
        <v>146020.32</v>
      </c>
      <c r="AR33" s="167">
        <v>0</v>
      </c>
      <c r="AS33" s="133" t="s">
        <v>554</v>
      </c>
      <c r="AT33" s="17">
        <f>VLOOKUP(D33,'MAP Guidelines'!B:B,1,0)</f>
        <v>4794.911</v>
      </c>
    </row>
    <row r="34" spans="1:46" s="17" customFormat="1" ht="32.25" customHeight="1">
      <c r="A34" s="82" t="s">
        <v>261</v>
      </c>
      <c r="B34" s="58" t="s">
        <v>14</v>
      </c>
      <c r="C34" s="34">
        <v>16071</v>
      </c>
      <c r="D34" s="34">
        <v>16071.911</v>
      </c>
      <c r="E34" s="40">
        <v>47469160715</v>
      </c>
      <c r="F34" s="40">
        <v>10047469160712</v>
      </c>
      <c r="G34" s="64" t="s">
        <v>298</v>
      </c>
      <c r="H34" s="64" t="s">
        <v>298</v>
      </c>
      <c r="I34" s="64" t="s">
        <v>524</v>
      </c>
      <c r="J34" s="40" t="s">
        <v>527</v>
      </c>
      <c r="K34" s="32" t="s">
        <v>219</v>
      </c>
      <c r="L34" s="133" t="s">
        <v>108</v>
      </c>
      <c r="M34" s="59" t="s">
        <v>31</v>
      </c>
      <c r="N34" s="59"/>
      <c r="O34" s="60"/>
      <c r="P34" s="61">
        <v>60</v>
      </c>
      <c r="Q34" s="62">
        <v>15.75</v>
      </c>
      <c r="R34" s="94">
        <v>15.99</v>
      </c>
      <c r="S34" s="151">
        <v>15.99</v>
      </c>
      <c r="T34" s="128">
        <v>26.29</v>
      </c>
      <c r="U34" s="63">
        <f t="shared" si="6"/>
        <v>189</v>
      </c>
      <c r="V34" s="64">
        <v>12</v>
      </c>
      <c r="W34" s="64">
        <v>1</v>
      </c>
      <c r="X34" s="65">
        <v>1.984</v>
      </c>
      <c r="Y34" s="65">
        <v>1.984</v>
      </c>
      <c r="Z34" s="65">
        <v>4.094</v>
      </c>
      <c r="AA34" s="65">
        <v>8.5</v>
      </c>
      <c r="AB34" s="65">
        <v>6.5</v>
      </c>
      <c r="AC34" s="65">
        <v>5</v>
      </c>
      <c r="AD34" s="65">
        <f t="shared" si="7"/>
        <v>0.15986689814814814</v>
      </c>
      <c r="AE34" s="65">
        <v>0.125</v>
      </c>
      <c r="AF34" s="65">
        <v>1.72</v>
      </c>
      <c r="AG34" s="64">
        <v>22</v>
      </c>
      <c r="AH34" s="64">
        <v>10</v>
      </c>
      <c r="AI34" s="66">
        <f t="shared" si="8"/>
        <v>220</v>
      </c>
      <c r="AJ34" s="40">
        <v>47469160715</v>
      </c>
      <c r="AK34" s="34">
        <v>16071.911</v>
      </c>
      <c r="AL34" s="64" t="s">
        <v>503</v>
      </c>
      <c r="AM34" s="64"/>
      <c r="AN34" s="64"/>
      <c r="AO34" s="64"/>
      <c r="AP34" s="157"/>
      <c r="AQ34" s="161">
        <v>0</v>
      </c>
      <c r="AR34" s="167">
        <v>1487.07</v>
      </c>
      <c r="AS34" s="133" t="s">
        <v>555</v>
      </c>
      <c r="AT34" s="17" t="e">
        <f>VLOOKUP(D34,'MAP Guidelines'!B:B,1,0)</f>
        <v>#N/A</v>
      </c>
    </row>
    <row r="35" spans="1:46" s="17" customFormat="1" ht="32.25" customHeight="1">
      <c r="A35" s="82" t="s">
        <v>261</v>
      </c>
      <c r="B35" s="58" t="s">
        <v>14</v>
      </c>
      <c r="C35" s="34">
        <v>4291</v>
      </c>
      <c r="D35" s="34">
        <v>4291.941</v>
      </c>
      <c r="E35" s="40">
        <v>47469042912</v>
      </c>
      <c r="F35" s="40">
        <v>10047469042919</v>
      </c>
      <c r="G35" s="64" t="s">
        <v>464</v>
      </c>
      <c r="H35" s="64" t="s">
        <v>500</v>
      </c>
      <c r="I35" s="143" t="s">
        <v>523</v>
      </c>
      <c r="J35" s="40" t="s">
        <v>465</v>
      </c>
      <c r="K35" s="32" t="s">
        <v>226</v>
      </c>
      <c r="L35" s="133" t="s">
        <v>211</v>
      </c>
      <c r="M35" s="59"/>
      <c r="N35" s="59"/>
      <c r="O35" s="60"/>
      <c r="P35" s="61">
        <v>120</v>
      </c>
      <c r="Q35" s="62">
        <v>18.9</v>
      </c>
      <c r="R35" s="94">
        <v>22.99</v>
      </c>
      <c r="S35" s="151">
        <v>0</v>
      </c>
      <c r="T35" s="128">
        <v>31.49</v>
      </c>
      <c r="U35" s="63">
        <f t="shared" si="6"/>
        <v>226.79999999999998</v>
      </c>
      <c r="V35" s="64">
        <v>12</v>
      </c>
      <c r="W35" s="64">
        <v>1</v>
      </c>
      <c r="X35" s="65">
        <v>2.56</v>
      </c>
      <c r="Y35" s="65">
        <v>2.56</v>
      </c>
      <c r="Z35" s="65">
        <v>4.5</v>
      </c>
      <c r="AA35" s="65">
        <v>10.56</v>
      </c>
      <c r="AB35" s="65">
        <v>8.06</v>
      </c>
      <c r="AC35" s="65">
        <v>5.3125</v>
      </c>
      <c r="AD35" s="65">
        <f t="shared" si="7"/>
        <v>0.2616701388888889</v>
      </c>
      <c r="AE35" s="65">
        <v>0.4</v>
      </c>
      <c r="AF35" s="65">
        <v>5.14</v>
      </c>
      <c r="AG35" s="64">
        <v>22</v>
      </c>
      <c r="AH35" s="64">
        <v>10</v>
      </c>
      <c r="AI35" s="66">
        <f t="shared" si="8"/>
        <v>220</v>
      </c>
      <c r="AJ35" s="40">
        <v>47469042912</v>
      </c>
      <c r="AK35" s="34">
        <v>4291.941</v>
      </c>
      <c r="AL35" s="64" t="s">
        <v>502</v>
      </c>
      <c r="AM35" s="64" t="s">
        <v>502</v>
      </c>
      <c r="AN35" s="64" t="s">
        <v>517</v>
      </c>
      <c r="AO35" s="64" t="s">
        <v>521</v>
      </c>
      <c r="AP35" s="157"/>
      <c r="AQ35" s="161">
        <v>226387.33000000002</v>
      </c>
      <c r="AR35" s="167">
        <v>0</v>
      </c>
      <c r="AS35" s="133" t="s">
        <v>556</v>
      </c>
      <c r="AT35" s="17">
        <f>VLOOKUP(D35,'MAP Guidelines'!B:B,1,0)</f>
        <v>4291.941</v>
      </c>
    </row>
    <row r="36" spans="1:46" s="17" customFormat="1" ht="32.25" customHeight="1">
      <c r="A36" s="82" t="s">
        <v>261</v>
      </c>
      <c r="B36" s="58" t="s">
        <v>14</v>
      </c>
      <c r="C36" s="34">
        <v>16176</v>
      </c>
      <c r="D36" s="34">
        <v>16176.941</v>
      </c>
      <c r="E36" s="40">
        <v>47469161767</v>
      </c>
      <c r="F36" s="40">
        <v>10047469161764</v>
      </c>
      <c r="G36" s="64" t="s">
        <v>299</v>
      </c>
      <c r="H36" s="64" t="s">
        <v>500</v>
      </c>
      <c r="I36" s="143" t="s">
        <v>523</v>
      </c>
      <c r="J36" s="40"/>
      <c r="K36" s="32" t="s">
        <v>226</v>
      </c>
      <c r="L36" s="133" t="s">
        <v>212</v>
      </c>
      <c r="M36" s="59"/>
      <c r="N36" s="59"/>
      <c r="O36" s="60"/>
      <c r="P36" s="61">
        <v>60</v>
      </c>
      <c r="Q36" s="62">
        <v>12.6</v>
      </c>
      <c r="R36" s="94">
        <v>14.99</v>
      </c>
      <c r="S36" s="151">
        <v>14.99</v>
      </c>
      <c r="T36" s="128">
        <v>20.99</v>
      </c>
      <c r="U36" s="63">
        <f t="shared" si="6"/>
        <v>151.2</v>
      </c>
      <c r="V36" s="64">
        <v>12</v>
      </c>
      <c r="W36" s="64">
        <v>1</v>
      </c>
      <c r="X36" s="65">
        <v>2.52</v>
      </c>
      <c r="Y36" s="65">
        <v>2.52</v>
      </c>
      <c r="Z36" s="65">
        <v>4.38</v>
      </c>
      <c r="AA36" s="65">
        <v>10.56</v>
      </c>
      <c r="AB36" s="65">
        <v>8.06</v>
      </c>
      <c r="AC36" s="65">
        <v>5.31</v>
      </c>
      <c r="AD36" s="65">
        <f t="shared" si="7"/>
        <v>0.261547</v>
      </c>
      <c r="AE36" s="65">
        <v>0.289375</v>
      </c>
      <c r="AF36" s="65">
        <v>2.93</v>
      </c>
      <c r="AG36" s="64">
        <v>22</v>
      </c>
      <c r="AH36" s="64">
        <v>10</v>
      </c>
      <c r="AI36" s="66">
        <f t="shared" si="8"/>
        <v>220</v>
      </c>
      <c r="AJ36" s="40">
        <v>47469161767</v>
      </c>
      <c r="AK36" s="34">
        <v>16176.941</v>
      </c>
      <c r="AL36" s="64" t="s">
        <v>502</v>
      </c>
      <c r="AM36" s="64" t="s">
        <v>502</v>
      </c>
      <c r="AN36" s="64" t="s">
        <v>517</v>
      </c>
      <c r="AO36" s="64" t="s">
        <v>521</v>
      </c>
      <c r="AP36" s="157"/>
      <c r="AQ36" s="161">
        <v>5440.05</v>
      </c>
      <c r="AR36" s="167">
        <v>0</v>
      </c>
      <c r="AS36" s="133" t="s">
        <v>557</v>
      </c>
      <c r="AT36" s="17">
        <f>VLOOKUP(D36,'MAP Guidelines'!B:B,1,0)</f>
        <v>16176.941</v>
      </c>
    </row>
    <row r="37" spans="1:46" s="17" customFormat="1" ht="32.25" customHeight="1">
      <c r="A37" s="82" t="s">
        <v>261</v>
      </c>
      <c r="B37" s="58" t="s">
        <v>14</v>
      </c>
      <c r="C37" s="34">
        <v>16172</v>
      </c>
      <c r="D37" s="34">
        <v>16172.911</v>
      </c>
      <c r="E37" s="40">
        <v>47469161729</v>
      </c>
      <c r="F37" s="40">
        <v>10047469161726</v>
      </c>
      <c r="G37" s="64" t="s">
        <v>300</v>
      </c>
      <c r="H37" s="64" t="s">
        <v>300</v>
      </c>
      <c r="I37" s="64" t="s">
        <v>524</v>
      </c>
      <c r="J37" s="40"/>
      <c r="K37" s="32" t="s">
        <v>217</v>
      </c>
      <c r="L37" s="133" t="s">
        <v>109</v>
      </c>
      <c r="M37" s="59" t="s">
        <v>273</v>
      </c>
      <c r="N37" s="59"/>
      <c r="O37" s="60"/>
      <c r="P37" s="61">
        <v>120</v>
      </c>
      <c r="Q37" s="62">
        <v>18.9</v>
      </c>
      <c r="R37" s="94">
        <v>19.99</v>
      </c>
      <c r="S37" s="151">
        <v>19.99</v>
      </c>
      <c r="T37" s="128">
        <v>31.49</v>
      </c>
      <c r="U37" s="63">
        <f t="shared" si="6"/>
        <v>226.79999999999998</v>
      </c>
      <c r="V37" s="64">
        <v>12</v>
      </c>
      <c r="W37" s="64">
        <v>1</v>
      </c>
      <c r="X37" s="65">
        <v>2.58</v>
      </c>
      <c r="Y37" s="65">
        <v>2.584</v>
      </c>
      <c r="Z37" s="65">
        <v>4.94</v>
      </c>
      <c r="AA37" s="65">
        <v>10.75</v>
      </c>
      <c r="AB37" s="65">
        <v>8.25</v>
      </c>
      <c r="AC37" s="65">
        <v>5.81</v>
      </c>
      <c r="AD37" s="65">
        <f t="shared" si="7"/>
        <v>0.2981911892361111</v>
      </c>
      <c r="AE37" s="65">
        <v>0.29</v>
      </c>
      <c r="AF37" s="65">
        <v>3.72</v>
      </c>
      <c r="AG37" s="64">
        <v>18</v>
      </c>
      <c r="AH37" s="64">
        <v>8</v>
      </c>
      <c r="AI37" s="66">
        <f t="shared" si="8"/>
        <v>144</v>
      </c>
      <c r="AJ37" s="40">
        <v>47469161729</v>
      </c>
      <c r="AK37" s="34">
        <v>16172.911</v>
      </c>
      <c r="AL37" s="64" t="s">
        <v>505</v>
      </c>
      <c r="AM37" s="64" t="s">
        <v>505</v>
      </c>
      <c r="AN37" s="64" t="s">
        <v>517</v>
      </c>
      <c r="AO37" s="64" t="s">
        <v>521</v>
      </c>
      <c r="AP37" s="157"/>
      <c r="AQ37" s="161">
        <v>2570.4</v>
      </c>
      <c r="AR37" s="167">
        <v>23208.39</v>
      </c>
      <c r="AS37" s="133" t="s">
        <v>558</v>
      </c>
      <c r="AT37" s="17" t="e">
        <f>VLOOKUP(D37,'MAP Guidelines'!B:B,1,0)</f>
        <v>#N/A</v>
      </c>
    </row>
    <row r="38" spans="1:46" s="17" customFormat="1" ht="32.25" customHeight="1">
      <c r="A38" s="82" t="s">
        <v>261</v>
      </c>
      <c r="B38" s="58" t="s">
        <v>14</v>
      </c>
      <c r="C38" s="34">
        <v>4458</v>
      </c>
      <c r="D38" s="34">
        <v>4458.921</v>
      </c>
      <c r="E38" s="40">
        <v>47469044589</v>
      </c>
      <c r="F38" s="40">
        <v>10047469044586</v>
      </c>
      <c r="G38" s="64" t="s">
        <v>301</v>
      </c>
      <c r="H38" s="64" t="s">
        <v>393</v>
      </c>
      <c r="I38" s="143" t="s">
        <v>526</v>
      </c>
      <c r="J38" s="40" t="s">
        <v>458</v>
      </c>
      <c r="K38" s="32" t="s">
        <v>216</v>
      </c>
      <c r="L38" s="133" t="s">
        <v>490</v>
      </c>
      <c r="M38" s="59" t="s">
        <v>33</v>
      </c>
      <c r="N38" s="59"/>
      <c r="O38" s="60"/>
      <c r="P38" s="61">
        <v>80</v>
      </c>
      <c r="Q38" s="62">
        <v>5.75</v>
      </c>
      <c r="R38" s="94">
        <v>7.99</v>
      </c>
      <c r="S38" s="151">
        <v>7.99</v>
      </c>
      <c r="T38" s="128">
        <v>9.59</v>
      </c>
      <c r="U38" s="63">
        <f t="shared" si="6"/>
        <v>69</v>
      </c>
      <c r="V38" s="64">
        <v>12</v>
      </c>
      <c r="W38" s="64">
        <v>1</v>
      </c>
      <c r="X38" s="65">
        <v>1.938</v>
      </c>
      <c r="Y38" s="65">
        <v>1.938</v>
      </c>
      <c r="Z38" s="65">
        <v>3.625</v>
      </c>
      <c r="AA38" s="65">
        <v>8.25</v>
      </c>
      <c r="AB38" s="65">
        <v>6.31</v>
      </c>
      <c r="AC38" s="65">
        <v>4.44</v>
      </c>
      <c r="AD38" s="65">
        <f t="shared" si="7"/>
        <v>0.13375885416666666</v>
      </c>
      <c r="AE38" s="65">
        <v>0.191317</v>
      </c>
      <c r="AF38" s="65">
        <v>2.73</v>
      </c>
      <c r="AG38" s="64">
        <v>32</v>
      </c>
      <c r="AH38" s="64">
        <v>10</v>
      </c>
      <c r="AI38" s="66">
        <f t="shared" si="8"/>
        <v>320</v>
      </c>
      <c r="AJ38" s="40">
        <v>47469044589</v>
      </c>
      <c r="AK38" s="34">
        <v>4458.921</v>
      </c>
      <c r="AL38" s="64" t="s">
        <v>502</v>
      </c>
      <c r="AM38" s="64" t="s">
        <v>502</v>
      </c>
      <c r="AN38" s="64" t="s">
        <v>517</v>
      </c>
      <c r="AO38" s="64" t="s">
        <v>521</v>
      </c>
      <c r="AP38" s="157"/>
      <c r="AQ38" s="161">
        <v>4188.8</v>
      </c>
      <c r="AR38" s="167">
        <v>535.33</v>
      </c>
      <c r="AS38" s="133" t="s">
        <v>559</v>
      </c>
      <c r="AT38" s="17">
        <f>VLOOKUP(D38,'MAP Guidelines'!B:B,1,0)</f>
        <v>4458.921</v>
      </c>
    </row>
    <row r="39" spans="1:46" s="17" customFormat="1" ht="32.25" customHeight="1">
      <c r="A39" s="82" t="s">
        <v>261</v>
      </c>
      <c r="B39" s="58" t="s">
        <v>14</v>
      </c>
      <c r="C39" s="34">
        <v>4898</v>
      </c>
      <c r="D39" s="34">
        <v>4898.911</v>
      </c>
      <c r="E39" s="40">
        <v>47469048983</v>
      </c>
      <c r="F39" s="40">
        <v>10047469048980</v>
      </c>
      <c r="G39" s="64" t="s">
        <v>302</v>
      </c>
      <c r="H39" s="64" t="s">
        <v>500</v>
      </c>
      <c r="I39" s="143" t="s">
        <v>523</v>
      </c>
      <c r="J39" s="40"/>
      <c r="K39" s="32" t="s">
        <v>216</v>
      </c>
      <c r="L39" s="133" t="s">
        <v>210</v>
      </c>
      <c r="M39" s="59"/>
      <c r="N39" s="59"/>
      <c r="O39" s="60"/>
      <c r="P39" s="61">
        <v>60</v>
      </c>
      <c r="Q39" s="62">
        <v>7.85</v>
      </c>
      <c r="R39" s="94">
        <v>8.99</v>
      </c>
      <c r="S39" s="151">
        <v>8.99</v>
      </c>
      <c r="T39" s="128">
        <v>12.99</v>
      </c>
      <c r="U39" s="63">
        <f t="shared" si="6"/>
        <v>94.19999999999999</v>
      </c>
      <c r="V39" s="64">
        <v>12</v>
      </c>
      <c r="W39" s="64">
        <v>1</v>
      </c>
      <c r="X39" s="65">
        <v>1.938</v>
      </c>
      <c r="Y39" s="65">
        <v>1.938</v>
      </c>
      <c r="Z39" s="65">
        <v>3.625</v>
      </c>
      <c r="AA39" s="65">
        <v>8.25</v>
      </c>
      <c r="AB39" s="65">
        <v>6.31</v>
      </c>
      <c r="AC39" s="65">
        <v>4.44</v>
      </c>
      <c r="AD39" s="65">
        <f t="shared" si="7"/>
        <v>0.13375885416666666</v>
      </c>
      <c r="AE39" s="65">
        <v>0.152956</v>
      </c>
      <c r="AF39" s="65">
        <v>2.04</v>
      </c>
      <c r="AG39" s="64">
        <v>32</v>
      </c>
      <c r="AH39" s="64">
        <v>10</v>
      </c>
      <c r="AI39" s="66">
        <f t="shared" si="8"/>
        <v>320</v>
      </c>
      <c r="AJ39" s="40">
        <v>47469048983</v>
      </c>
      <c r="AK39" s="34">
        <v>4898.911</v>
      </c>
      <c r="AL39" s="64" t="s">
        <v>503</v>
      </c>
      <c r="AM39" s="64"/>
      <c r="AN39" s="64"/>
      <c r="AO39" s="64"/>
      <c r="AP39" s="157"/>
      <c r="AQ39" s="161">
        <v>23310</v>
      </c>
      <c r="AR39" s="167">
        <v>0</v>
      </c>
      <c r="AS39" s="133" t="s">
        <v>560</v>
      </c>
      <c r="AT39" s="17">
        <f>VLOOKUP(D39,'MAP Guidelines'!B:B,1,0)</f>
        <v>4898.911</v>
      </c>
    </row>
    <row r="40" spans="1:46" s="17" customFormat="1" ht="32.25" customHeight="1">
      <c r="A40" s="82" t="s">
        <v>261</v>
      </c>
      <c r="B40" s="58" t="s">
        <v>14</v>
      </c>
      <c r="C40" s="34">
        <v>7230</v>
      </c>
      <c r="D40" s="34">
        <v>7230.911</v>
      </c>
      <c r="E40" s="40">
        <v>47469072308</v>
      </c>
      <c r="F40" s="40">
        <v>10047469072305</v>
      </c>
      <c r="G40" s="64" t="s">
        <v>303</v>
      </c>
      <c r="H40" s="64" t="s">
        <v>500</v>
      </c>
      <c r="I40" s="143" t="s">
        <v>523</v>
      </c>
      <c r="J40" s="40"/>
      <c r="K40" s="32" t="s">
        <v>218</v>
      </c>
      <c r="L40" s="133" t="s">
        <v>83</v>
      </c>
      <c r="M40" s="59" t="s">
        <v>20</v>
      </c>
      <c r="N40" s="59" t="s">
        <v>243</v>
      </c>
      <c r="O40" s="60"/>
      <c r="P40" s="61">
        <v>60</v>
      </c>
      <c r="Q40" s="62">
        <v>19.79</v>
      </c>
      <c r="R40" s="94">
        <v>21.99</v>
      </c>
      <c r="S40" s="151">
        <v>21.99</v>
      </c>
      <c r="T40" s="128">
        <v>32.99</v>
      </c>
      <c r="U40" s="63">
        <f t="shared" si="6"/>
        <v>237.48</v>
      </c>
      <c r="V40" s="64" t="s">
        <v>17</v>
      </c>
      <c r="W40" s="64">
        <v>1</v>
      </c>
      <c r="X40" s="65">
        <v>2.38</v>
      </c>
      <c r="Y40" s="65">
        <v>2.38</v>
      </c>
      <c r="Z40" s="65">
        <v>4.48</v>
      </c>
      <c r="AA40" s="65">
        <v>9.75</v>
      </c>
      <c r="AB40" s="65">
        <v>7.44</v>
      </c>
      <c r="AC40" s="65">
        <v>5.25</v>
      </c>
      <c r="AD40" s="65">
        <f t="shared" si="7"/>
        <v>0.22039062500000003</v>
      </c>
      <c r="AE40" s="65">
        <v>0.092153</v>
      </c>
      <c r="AF40" s="65">
        <v>1.6</v>
      </c>
      <c r="AG40" s="64">
        <v>22</v>
      </c>
      <c r="AH40" s="64">
        <v>10</v>
      </c>
      <c r="AI40" s="66">
        <f t="shared" si="8"/>
        <v>220</v>
      </c>
      <c r="AJ40" s="40">
        <v>47469072308</v>
      </c>
      <c r="AK40" s="34">
        <v>7230.911</v>
      </c>
      <c r="AL40" s="64" t="s">
        <v>505</v>
      </c>
      <c r="AM40" s="64" t="s">
        <v>505</v>
      </c>
      <c r="AN40" s="64" t="s">
        <v>517</v>
      </c>
      <c r="AO40" s="64" t="s">
        <v>521</v>
      </c>
      <c r="AP40" s="157"/>
      <c r="AQ40" s="161">
        <v>185019.32</v>
      </c>
      <c r="AR40" s="167">
        <v>0</v>
      </c>
      <c r="AS40" s="133" t="s">
        <v>561</v>
      </c>
      <c r="AT40" s="17" t="e">
        <f>VLOOKUP(D40,'MAP Guidelines'!B:B,1,0)</f>
        <v>#N/A</v>
      </c>
    </row>
    <row r="41" spans="1:46" s="17" customFormat="1" ht="32.25" customHeight="1">
      <c r="A41" s="82" t="s">
        <v>261</v>
      </c>
      <c r="B41" s="58" t="s">
        <v>14</v>
      </c>
      <c r="C41" s="34">
        <v>7340</v>
      </c>
      <c r="D41" s="34">
        <v>7340.911</v>
      </c>
      <c r="E41" s="40">
        <v>47469073404</v>
      </c>
      <c r="F41" s="40">
        <v>10047469073401</v>
      </c>
      <c r="G41" s="64" t="s">
        <v>304</v>
      </c>
      <c r="H41" s="64" t="s">
        <v>500</v>
      </c>
      <c r="I41" s="143" t="s">
        <v>523</v>
      </c>
      <c r="J41" s="40"/>
      <c r="K41" s="32" t="s">
        <v>218</v>
      </c>
      <c r="L41" s="133" t="s">
        <v>227</v>
      </c>
      <c r="M41" s="59" t="s">
        <v>21</v>
      </c>
      <c r="N41" s="59" t="s">
        <v>243</v>
      </c>
      <c r="O41" s="60" t="s">
        <v>241</v>
      </c>
      <c r="P41" s="61">
        <v>60</v>
      </c>
      <c r="Q41" s="62">
        <v>28.33</v>
      </c>
      <c r="R41" s="94">
        <v>34.99</v>
      </c>
      <c r="S41" s="151">
        <v>34.99</v>
      </c>
      <c r="T41" s="128">
        <v>49.99</v>
      </c>
      <c r="U41" s="63">
        <f t="shared" si="6"/>
        <v>339.96</v>
      </c>
      <c r="V41" s="64" t="s">
        <v>17</v>
      </c>
      <c r="W41" s="64">
        <v>1</v>
      </c>
      <c r="X41" s="65">
        <v>2.38</v>
      </c>
      <c r="Y41" s="65">
        <v>2.38</v>
      </c>
      <c r="Z41" s="65">
        <v>4.48</v>
      </c>
      <c r="AA41" s="65">
        <v>9.75</v>
      </c>
      <c r="AB41" s="65">
        <v>7.44</v>
      </c>
      <c r="AC41" s="65">
        <v>5.25</v>
      </c>
      <c r="AD41" s="65">
        <f t="shared" si="7"/>
        <v>0.22039062500000003</v>
      </c>
      <c r="AE41" s="65">
        <v>0.092153</v>
      </c>
      <c r="AF41" s="65">
        <v>2.16</v>
      </c>
      <c r="AG41" s="64">
        <v>22</v>
      </c>
      <c r="AH41" s="64">
        <v>10</v>
      </c>
      <c r="AI41" s="66">
        <f t="shared" si="8"/>
        <v>220</v>
      </c>
      <c r="AJ41" s="40">
        <v>47469073404</v>
      </c>
      <c r="AK41" s="34">
        <v>7340.911</v>
      </c>
      <c r="AL41" s="64" t="s">
        <v>505</v>
      </c>
      <c r="AM41" s="64" t="s">
        <v>505</v>
      </c>
      <c r="AN41" s="64" t="s">
        <v>517</v>
      </c>
      <c r="AO41" s="64" t="s">
        <v>521</v>
      </c>
      <c r="AP41" s="157"/>
      <c r="AQ41" s="161">
        <v>287381.46</v>
      </c>
      <c r="AR41" s="167">
        <v>0</v>
      </c>
      <c r="AS41" s="133" t="s">
        <v>227</v>
      </c>
      <c r="AT41" s="17" t="e">
        <f>VLOOKUP(D41,'MAP Guidelines'!B:B,1,0)</f>
        <v>#N/A</v>
      </c>
    </row>
    <row r="42" spans="1:46" s="17" customFormat="1" ht="32.25" customHeight="1">
      <c r="A42" s="82" t="s">
        <v>262</v>
      </c>
      <c r="B42" s="58" t="s">
        <v>14</v>
      </c>
      <c r="C42" s="34">
        <v>7633</v>
      </c>
      <c r="D42" s="34">
        <v>7633</v>
      </c>
      <c r="E42" s="40">
        <v>47469076337</v>
      </c>
      <c r="F42" s="40">
        <v>10047469076334</v>
      </c>
      <c r="G42" s="64" t="s">
        <v>500</v>
      </c>
      <c r="H42" s="173" t="s">
        <v>650</v>
      </c>
      <c r="I42" s="64" t="s">
        <v>262</v>
      </c>
      <c r="J42" s="40" t="s">
        <v>646</v>
      </c>
      <c r="K42" s="32" t="s">
        <v>218</v>
      </c>
      <c r="L42" s="174" t="s">
        <v>263</v>
      </c>
      <c r="M42" s="59"/>
      <c r="N42" s="59" t="s">
        <v>243</v>
      </c>
      <c r="O42" s="34" t="s">
        <v>455</v>
      </c>
      <c r="P42" s="61">
        <v>60</v>
      </c>
      <c r="Q42" s="62">
        <v>19.79</v>
      </c>
      <c r="R42" s="94">
        <v>21.99</v>
      </c>
      <c r="S42" s="151">
        <v>0</v>
      </c>
      <c r="T42" s="62">
        <v>32.99</v>
      </c>
      <c r="U42" s="63">
        <f t="shared" si="6"/>
        <v>237.48</v>
      </c>
      <c r="V42" s="64" t="s">
        <v>17</v>
      </c>
      <c r="W42" s="64">
        <v>1</v>
      </c>
      <c r="X42" s="65">
        <v>2.38</v>
      </c>
      <c r="Y42" s="65">
        <v>2.38</v>
      </c>
      <c r="Z42" s="65">
        <v>4.48</v>
      </c>
      <c r="AA42" s="65">
        <v>9.75</v>
      </c>
      <c r="AB42" s="65">
        <v>7.44</v>
      </c>
      <c r="AC42" s="65">
        <v>5.25</v>
      </c>
      <c r="AD42" s="65">
        <f t="shared" si="7"/>
        <v>0.22039062500000003</v>
      </c>
      <c r="AE42" s="84"/>
      <c r="AF42" s="84"/>
      <c r="AG42" s="64">
        <v>22</v>
      </c>
      <c r="AH42" s="64">
        <v>10</v>
      </c>
      <c r="AI42" s="66">
        <f t="shared" si="8"/>
        <v>220</v>
      </c>
      <c r="AJ42" s="40">
        <v>47469076337</v>
      </c>
      <c r="AK42" s="34">
        <v>7633</v>
      </c>
      <c r="AL42" s="64"/>
      <c r="AM42" s="64"/>
      <c r="AN42" s="64"/>
      <c r="AO42" s="64"/>
      <c r="AP42" s="157"/>
      <c r="AQ42" s="161">
        <v>0</v>
      </c>
      <c r="AR42" s="167">
        <v>0</v>
      </c>
      <c r="AS42" s="133"/>
      <c r="AT42" s="17">
        <f>VLOOKUP(D42,'MAP Guidelines'!B:B,1,0)</f>
        <v>7633</v>
      </c>
    </row>
    <row r="43" spans="1:46" s="17" customFormat="1" ht="32.25" customHeight="1">
      <c r="A43" s="82" t="s">
        <v>261</v>
      </c>
      <c r="B43" s="58" t="s">
        <v>14</v>
      </c>
      <c r="C43" s="34">
        <v>7372</v>
      </c>
      <c r="D43" s="34">
        <v>7372</v>
      </c>
      <c r="E43" s="40">
        <v>47469073725</v>
      </c>
      <c r="F43" s="40">
        <v>10047469073722</v>
      </c>
      <c r="G43" s="64" t="s">
        <v>305</v>
      </c>
      <c r="H43" s="64" t="s">
        <v>500</v>
      </c>
      <c r="I43" s="143" t="s">
        <v>523</v>
      </c>
      <c r="J43" s="40"/>
      <c r="K43" s="32" t="s">
        <v>76</v>
      </c>
      <c r="L43" s="133" t="s">
        <v>203</v>
      </c>
      <c r="M43" s="59"/>
      <c r="N43" s="59" t="s">
        <v>242</v>
      </c>
      <c r="O43" s="60" t="s">
        <v>241</v>
      </c>
      <c r="P43" s="61">
        <v>120</v>
      </c>
      <c r="Q43" s="62">
        <v>11.32</v>
      </c>
      <c r="R43" s="94">
        <v>13.99</v>
      </c>
      <c r="S43" s="151">
        <v>13.99</v>
      </c>
      <c r="T43" s="128">
        <v>19.99</v>
      </c>
      <c r="U43" s="63">
        <f t="shared" si="6"/>
        <v>135.84</v>
      </c>
      <c r="V43" s="64">
        <v>12</v>
      </c>
      <c r="W43" s="64">
        <v>1</v>
      </c>
      <c r="X43" s="65">
        <v>2.38</v>
      </c>
      <c r="Y43" s="65">
        <v>2.38</v>
      </c>
      <c r="Z43" s="65">
        <v>4.48</v>
      </c>
      <c r="AA43" s="65">
        <v>9.75</v>
      </c>
      <c r="AB43" s="65">
        <v>7.44</v>
      </c>
      <c r="AC43" s="65">
        <v>5.25</v>
      </c>
      <c r="AD43" s="65">
        <f t="shared" si="7"/>
        <v>0.22039062500000003</v>
      </c>
      <c r="AE43" s="65">
        <v>0.09</v>
      </c>
      <c r="AF43" s="65">
        <v>1.6</v>
      </c>
      <c r="AG43" s="64">
        <v>22</v>
      </c>
      <c r="AH43" s="64">
        <v>10</v>
      </c>
      <c r="AI43" s="66">
        <f t="shared" si="8"/>
        <v>220</v>
      </c>
      <c r="AJ43" s="40">
        <v>47469073725</v>
      </c>
      <c r="AK43" s="34">
        <v>7372</v>
      </c>
      <c r="AL43" s="64" t="s">
        <v>505</v>
      </c>
      <c r="AM43" s="64" t="s">
        <v>505</v>
      </c>
      <c r="AN43" s="64" t="s">
        <v>517</v>
      </c>
      <c r="AO43" s="64" t="s">
        <v>521</v>
      </c>
      <c r="AP43" s="157"/>
      <c r="AQ43" s="161">
        <v>8546.4</v>
      </c>
      <c r="AR43" s="167">
        <v>0</v>
      </c>
      <c r="AS43" s="133" t="s">
        <v>203</v>
      </c>
      <c r="AT43" s="17">
        <f>VLOOKUP(D43,'MAP Guidelines'!B:B,1,0)</f>
        <v>7372</v>
      </c>
    </row>
    <row r="44" spans="1:46" s="17" customFormat="1" ht="32.25" customHeight="1">
      <c r="A44" s="82" t="s">
        <v>261</v>
      </c>
      <c r="B44" s="58" t="s">
        <v>14</v>
      </c>
      <c r="C44" s="34">
        <v>3001</v>
      </c>
      <c r="D44" s="34">
        <v>3001.921</v>
      </c>
      <c r="E44" s="40">
        <v>47469030018</v>
      </c>
      <c r="F44" s="40">
        <v>10047469030015</v>
      </c>
      <c r="G44" s="64" t="s">
        <v>306</v>
      </c>
      <c r="H44" s="64" t="s">
        <v>500</v>
      </c>
      <c r="I44" s="143" t="s">
        <v>523</v>
      </c>
      <c r="J44" s="40"/>
      <c r="K44" s="32" t="s">
        <v>224</v>
      </c>
      <c r="L44" s="133" t="s">
        <v>110</v>
      </c>
      <c r="M44" s="59"/>
      <c r="N44" s="59"/>
      <c r="O44" s="60"/>
      <c r="P44" s="61">
        <v>60</v>
      </c>
      <c r="Q44" s="62">
        <v>11.55</v>
      </c>
      <c r="R44" s="94">
        <v>14.99</v>
      </c>
      <c r="S44" s="151">
        <v>14.99</v>
      </c>
      <c r="T44" s="128">
        <v>19.29</v>
      </c>
      <c r="U44" s="63">
        <f t="shared" si="6"/>
        <v>138.60000000000002</v>
      </c>
      <c r="V44" s="64">
        <v>12</v>
      </c>
      <c r="W44" s="64">
        <v>1</v>
      </c>
      <c r="X44" s="65">
        <v>2.875</v>
      </c>
      <c r="Y44" s="65">
        <v>2.875</v>
      </c>
      <c r="Z44" s="65">
        <v>5.187</v>
      </c>
      <c r="AA44" s="65">
        <v>11.625</v>
      </c>
      <c r="AB44" s="65">
        <v>8.75</v>
      </c>
      <c r="AC44" s="65">
        <v>5.3125</v>
      </c>
      <c r="AD44" s="65">
        <f t="shared" si="7"/>
        <v>0.3127204047309028</v>
      </c>
      <c r="AE44" s="65">
        <v>0.226745</v>
      </c>
      <c r="AF44" s="65">
        <v>3.15</v>
      </c>
      <c r="AG44" s="64">
        <v>8</v>
      </c>
      <c r="AH44" s="64">
        <v>15</v>
      </c>
      <c r="AI44" s="66">
        <f t="shared" si="8"/>
        <v>120</v>
      </c>
      <c r="AJ44" s="40">
        <v>47469030018</v>
      </c>
      <c r="AK44" s="34">
        <v>3001.921</v>
      </c>
      <c r="AL44" s="64" t="s">
        <v>505</v>
      </c>
      <c r="AM44" s="64" t="s">
        <v>505</v>
      </c>
      <c r="AN44" s="64" t="s">
        <v>517</v>
      </c>
      <c r="AO44" s="64" t="s">
        <v>521</v>
      </c>
      <c r="AP44" s="157"/>
      <c r="AQ44" s="161">
        <v>56931</v>
      </c>
      <c r="AR44" s="167">
        <v>0</v>
      </c>
      <c r="AS44" s="133" t="s">
        <v>562</v>
      </c>
      <c r="AT44" s="17">
        <f>VLOOKUP(D44,'MAP Guidelines'!B:B,1,0)</f>
        <v>3001.921</v>
      </c>
    </row>
    <row r="45" spans="1:46" s="17" customFormat="1" ht="32.25" customHeight="1">
      <c r="A45" s="82" t="s">
        <v>261</v>
      </c>
      <c r="B45" s="58" t="s">
        <v>14</v>
      </c>
      <c r="C45" s="34">
        <v>6333</v>
      </c>
      <c r="D45" s="34">
        <v>6333.921</v>
      </c>
      <c r="E45" s="40">
        <v>47469063337</v>
      </c>
      <c r="F45" s="40">
        <v>10047469063334</v>
      </c>
      <c r="G45" s="64" t="s">
        <v>307</v>
      </c>
      <c r="H45" s="64" t="s">
        <v>500</v>
      </c>
      <c r="I45" s="143" t="s">
        <v>523</v>
      </c>
      <c r="J45" s="40"/>
      <c r="K45" s="32" t="s">
        <v>166</v>
      </c>
      <c r="L45" s="133" t="s">
        <v>111</v>
      </c>
      <c r="M45" s="59" t="s">
        <v>20</v>
      </c>
      <c r="N45" s="59" t="s">
        <v>251</v>
      </c>
      <c r="O45" s="60"/>
      <c r="P45" s="61">
        <v>30</v>
      </c>
      <c r="Q45" s="62">
        <v>7.5</v>
      </c>
      <c r="R45" s="94">
        <v>8.99</v>
      </c>
      <c r="S45" s="151">
        <v>7.99</v>
      </c>
      <c r="T45" s="128">
        <v>12.49</v>
      </c>
      <c r="U45" s="63">
        <f t="shared" si="6"/>
        <v>90</v>
      </c>
      <c r="V45" s="64">
        <v>12</v>
      </c>
      <c r="W45" s="64">
        <v>1</v>
      </c>
      <c r="X45" s="65">
        <v>1.98</v>
      </c>
      <c r="Y45" s="65">
        <v>1.98</v>
      </c>
      <c r="Z45" s="65">
        <v>4.09</v>
      </c>
      <c r="AA45" s="65">
        <v>8.5</v>
      </c>
      <c r="AB45" s="65">
        <v>6.5</v>
      </c>
      <c r="AC45" s="65">
        <v>5</v>
      </c>
      <c r="AD45" s="65">
        <f t="shared" si="7"/>
        <v>0.15986689814814814</v>
      </c>
      <c r="AE45" s="65">
        <v>0.125</v>
      </c>
      <c r="AF45" s="65">
        <v>1.75</v>
      </c>
      <c r="AG45" s="64">
        <v>22</v>
      </c>
      <c r="AH45" s="64">
        <v>10</v>
      </c>
      <c r="AI45" s="66">
        <f t="shared" si="8"/>
        <v>220</v>
      </c>
      <c r="AJ45" s="40">
        <v>47469063337</v>
      </c>
      <c r="AK45" s="34">
        <v>6333.921</v>
      </c>
      <c r="AL45" s="64" t="s">
        <v>502</v>
      </c>
      <c r="AM45" s="64" t="s">
        <v>502</v>
      </c>
      <c r="AN45" s="64" t="s">
        <v>517</v>
      </c>
      <c r="AO45" s="64" t="s">
        <v>521</v>
      </c>
      <c r="AP45" s="157"/>
      <c r="AQ45" s="161">
        <v>8981</v>
      </c>
      <c r="AR45" s="167">
        <v>0</v>
      </c>
      <c r="AS45" s="133" t="s">
        <v>563</v>
      </c>
      <c r="AT45" s="17" t="e">
        <f>VLOOKUP(D45,'MAP Guidelines'!B:B,1,0)</f>
        <v>#N/A</v>
      </c>
    </row>
    <row r="46" spans="1:46" s="17" customFormat="1" ht="32.25" customHeight="1">
      <c r="A46" s="82" t="s">
        <v>261</v>
      </c>
      <c r="B46" s="58" t="s">
        <v>14</v>
      </c>
      <c r="C46" s="34">
        <v>288</v>
      </c>
      <c r="D46" s="34">
        <v>288.931</v>
      </c>
      <c r="E46" s="40">
        <v>47469002886</v>
      </c>
      <c r="F46" s="40">
        <v>10047469002883</v>
      </c>
      <c r="G46" s="64" t="s">
        <v>308</v>
      </c>
      <c r="H46" s="64" t="s">
        <v>500</v>
      </c>
      <c r="I46" s="143" t="s">
        <v>523</v>
      </c>
      <c r="J46" s="40"/>
      <c r="K46" s="32" t="s">
        <v>166</v>
      </c>
      <c r="L46" s="133" t="s">
        <v>202</v>
      </c>
      <c r="M46" s="59" t="s">
        <v>20</v>
      </c>
      <c r="N46" s="59"/>
      <c r="O46" s="60"/>
      <c r="P46" s="61">
        <v>45</v>
      </c>
      <c r="Q46" s="62">
        <v>14</v>
      </c>
      <c r="R46" s="94">
        <v>14.99</v>
      </c>
      <c r="S46" s="151">
        <v>13.99</v>
      </c>
      <c r="T46" s="128">
        <v>23.19</v>
      </c>
      <c r="U46" s="63">
        <f t="shared" si="6"/>
        <v>168</v>
      </c>
      <c r="V46" s="64">
        <v>12</v>
      </c>
      <c r="W46" s="64">
        <v>1</v>
      </c>
      <c r="X46" s="65">
        <v>1.94</v>
      </c>
      <c r="Y46" s="65">
        <v>1.94</v>
      </c>
      <c r="Z46" s="65">
        <v>3.63</v>
      </c>
      <c r="AA46" s="65">
        <v>8.25</v>
      </c>
      <c r="AB46" s="65">
        <v>6.31</v>
      </c>
      <c r="AC46" s="65">
        <v>4.44</v>
      </c>
      <c r="AD46" s="65">
        <f t="shared" si="7"/>
        <v>0.13375885416666666</v>
      </c>
      <c r="AE46" s="65">
        <v>0.11</v>
      </c>
      <c r="AF46" s="65">
        <v>1.51</v>
      </c>
      <c r="AG46" s="64">
        <v>32</v>
      </c>
      <c r="AH46" s="64">
        <v>10</v>
      </c>
      <c r="AI46" s="66">
        <f t="shared" si="8"/>
        <v>320</v>
      </c>
      <c r="AJ46" s="40">
        <v>47469002886</v>
      </c>
      <c r="AK46" s="34">
        <v>288.931</v>
      </c>
      <c r="AL46" s="64" t="s">
        <v>502</v>
      </c>
      <c r="AM46" s="64" t="s">
        <v>502</v>
      </c>
      <c r="AN46" s="64" t="s">
        <v>517</v>
      </c>
      <c r="AO46" s="64" t="s">
        <v>521</v>
      </c>
      <c r="AP46" s="157"/>
      <c r="AQ46" s="161">
        <v>572</v>
      </c>
      <c r="AR46" s="167">
        <v>0</v>
      </c>
      <c r="AS46" s="133"/>
      <c r="AT46" s="17">
        <f>VLOOKUP(D46,'MAP Guidelines'!B:B,1,0)</f>
        <v>288.931</v>
      </c>
    </row>
    <row r="47" spans="1:46" s="17" customFormat="1" ht="47.25" customHeight="1">
      <c r="A47" s="82" t="s">
        <v>261</v>
      </c>
      <c r="B47" s="58" t="s">
        <v>14</v>
      </c>
      <c r="C47" s="34">
        <v>4261</v>
      </c>
      <c r="D47" s="34">
        <v>4261.911</v>
      </c>
      <c r="E47" s="40">
        <v>47469042615</v>
      </c>
      <c r="F47" s="40">
        <v>10047469042612</v>
      </c>
      <c r="G47" s="64" t="s">
        <v>309</v>
      </c>
      <c r="H47" s="64" t="s">
        <v>309</v>
      </c>
      <c r="I47" s="64" t="s">
        <v>524</v>
      </c>
      <c r="J47" s="40" t="s">
        <v>527</v>
      </c>
      <c r="K47" s="32" t="s">
        <v>166</v>
      </c>
      <c r="L47" s="133" t="s">
        <v>112</v>
      </c>
      <c r="M47" s="59" t="s">
        <v>21</v>
      </c>
      <c r="N47" s="59"/>
      <c r="O47" s="60"/>
      <c r="P47" s="61">
        <v>45</v>
      </c>
      <c r="Q47" s="62">
        <v>16</v>
      </c>
      <c r="R47" s="94">
        <v>17.99</v>
      </c>
      <c r="S47" s="151">
        <v>15.99</v>
      </c>
      <c r="T47" s="128">
        <v>26.89</v>
      </c>
      <c r="U47" s="63">
        <f t="shared" si="6"/>
        <v>192</v>
      </c>
      <c r="V47" s="64">
        <v>12</v>
      </c>
      <c r="W47" s="64">
        <v>1</v>
      </c>
      <c r="X47" s="65">
        <v>1.938</v>
      </c>
      <c r="Y47" s="65">
        <v>1.938</v>
      </c>
      <c r="Z47" s="65">
        <v>3.625</v>
      </c>
      <c r="AA47" s="65">
        <v>8.25</v>
      </c>
      <c r="AB47" s="65">
        <v>6.31</v>
      </c>
      <c r="AC47" s="65">
        <v>4.44</v>
      </c>
      <c r="AD47" s="65">
        <f t="shared" si="7"/>
        <v>0.13375885416666666</v>
      </c>
      <c r="AE47" s="65">
        <v>0.147004</v>
      </c>
      <c r="AF47" s="65">
        <v>1.99</v>
      </c>
      <c r="AG47" s="64">
        <v>32</v>
      </c>
      <c r="AH47" s="64">
        <v>10</v>
      </c>
      <c r="AI47" s="66">
        <f t="shared" si="8"/>
        <v>320</v>
      </c>
      <c r="AJ47" s="40">
        <v>47469042615</v>
      </c>
      <c r="AK47" s="34">
        <v>4261.911</v>
      </c>
      <c r="AL47" s="64" t="s">
        <v>502</v>
      </c>
      <c r="AM47" s="64" t="s">
        <v>502</v>
      </c>
      <c r="AN47" s="64" t="s">
        <v>517</v>
      </c>
      <c r="AO47" s="64" t="s">
        <v>521</v>
      </c>
      <c r="AP47" s="157"/>
      <c r="AQ47" s="161">
        <v>0</v>
      </c>
      <c r="AR47" s="167">
        <v>31.98</v>
      </c>
      <c r="AS47" s="133" t="s">
        <v>564</v>
      </c>
      <c r="AT47" s="17">
        <f>VLOOKUP(D47,'MAP Guidelines'!B:B,1,0)</f>
        <v>4261.911</v>
      </c>
    </row>
    <row r="48" spans="1:46" s="17" customFormat="1" ht="32.25" customHeight="1">
      <c r="A48" s="82" t="s">
        <v>261</v>
      </c>
      <c r="B48" s="58" t="s">
        <v>14</v>
      </c>
      <c r="C48" s="34">
        <v>16033</v>
      </c>
      <c r="D48" s="34">
        <v>16033.911</v>
      </c>
      <c r="E48" s="40">
        <v>47469160333</v>
      </c>
      <c r="F48" s="40">
        <v>10047469160330</v>
      </c>
      <c r="G48" s="64" t="s">
        <v>310</v>
      </c>
      <c r="H48" s="64" t="s">
        <v>310</v>
      </c>
      <c r="I48" s="64" t="s">
        <v>524</v>
      </c>
      <c r="J48" s="40"/>
      <c r="K48" s="32" t="s">
        <v>72</v>
      </c>
      <c r="L48" s="133" t="s">
        <v>176</v>
      </c>
      <c r="M48" s="59" t="s">
        <v>75</v>
      </c>
      <c r="N48" s="59"/>
      <c r="O48" s="60"/>
      <c r="P48" s="61">
        <v>30</v>
      </c>
      <c r="Q48" s="62">
        <v>4.6</v>
      </c>
      <c r="R48" s="94">
        <v>5.99</v>
      </c>
      <c r="S48" s="151">
        <v>4.99</v>
      </c>
      <c r="T48" s="128">
        <v>7.69</v>
      </c>
      <c r="U48" s="63">
        <f t="shared" si="6"/>
        <v>55.199999999999996</v>
      </c>
      <c r="V48" s="64">
        <v>12</v>
      </c>
      <c r="W48" s="64">
        <v>1</v>
      </c>
      <c r="X48" s="65">
        <v>1.938</v>
      </c>
      <c r="Y48" s="65">
        <v>1.938</v>
      </c>
      <c r="Z48" s="65">
        <v>3.625</v>
      </c>
      <c r="AA48" s="65">
        <v>8.25</v>
      </c>
      <c r="AB48" s="65">
        <v>6.31</v>
      </c>
      <c r="AC48" s="65">
        <v>4.44</v>
      </c>
      <c r="AD48" s="65">
        <f t="shared" si="7"/>
        <v>0.13375885416666666</v>
      </c>
      <c r="AE48" s="65">
        <v>0.1</v>
      </c>
      <c r="AF48" s="65">
        <v>1.37</v>
      </c>
      <c r="AG48" s="64">
        <v>32</v>
      </c>
      <c r="AH48" s="64">
        <v>10</v>
      </c>
      <c r="AI48" s="66">
        <f t="shared" si="8"/>
        <v>320</v>
      </c>
      <c r="AJ48" s="40">
        <v>47469160333</v>
      </c>
      <c r="AK48" s="34">
        <v>16033.911</v>
      </c>
      <c r="AL48" s="64" t="s">
        <v>505</v>
      </c>
      <c r="AM48" s="64" t="s">
        <v>505</v>
      </c>
      <c r="AN48" s="64" t="s">
        <v>517</v>
      </c>
      <c r="AO48" s="64" t="s">
        <v>521</v>
      </c>
      <c r="AP48" s="157">
        <v>95</v>
      </c>
      <c r="AQ48" s="161">
        <v>6572.299999999999</v>
      </c>
      <c r="AR48" s="167">
        <v>0</v>
      </c>
      <c r="AS48" s="133" t="s">
        <v>565</v>
      </c>
      <c r="AT48" s="17" t="e">
        <f>VLOOKUP(D48,'MAP Guidelines'!B:B,1,0)</f>
        <v>#N/A</v>
      </c>
    </row>
    <row r="49" spans="1:46" s="17" customFormat="1" ht="32.25" customHeight="1">
      <c r="A49" s="82" t="s">
        <v>261</v>
      </c>
      <c r="B49" s="58" t="s">
        <v>14</v>
      </c>
      <c r="C49" s="34">
        <v>6330</v>
      </c>
      <c r="D49" s="34">
        <v>6330.947</v>
      </c>
      <c r="E49" s="40">
        <v>47469063306</v>
      </c>
      <c r="F49" s="40">
        <v>10047469063303</v>
      </c>
      <c r="G49" s="64" t="s">
        <v>311</v>
      </c>
      <c r="H49" s="64" t="s">
        <v>500</v>
      </c>
      <c r="I49" s="143" t="s">
        <v>523</v>
      </c>
      <c r="J49" s="40" t="s">
        <v>462</v>
      </c>
      <c r="K49" s="32" t="s">
        <v>72</v>
      </c>
      <c r="L49" s="133" t="s">
        <v>113</v>
      </c>
      <c r="M49" s="59" t="s">
        <v>31</v>
      </c>
      <c r="N49" s="59" t="s">
        <v>249</v>
      </c>
      <c r="O49" s="60"/>
      <c r="P49" s="61">
        <v>120</v>
      </c>
      <c r="Q49" s="62">
        <v>6.5</v>
      </c>
      <c r="R49" s="94">
        <v>8.99</v>
      </c>
      <c r="S49" s="151">
        <v>8.99</v>
      </c>
      <c r="T49" s="128">
        <v>10.89</v>
      </c>
      <c r="U49" s="63">
        <f t="shared" si="6"/>
        <v>78</v>
      </c>
      <c r="V49" s="64">
        <v>12</v>
      </c>
      <c r="W49" s="64">
        <v>1</v>
      </c>
      <c r="X49" s="65">
        <v>2.58</v>
      </c>
      <c r="Y49" s="65">
        <v>2.58</v>
      </c>
      <c r="Z49" s="65">
        <v>4.94</v>
      </c>
      <c r="AA49" s="65">
        <v>10.75</v>
      </c>
      <c r="AB49" s="65">
        <v>8.25</v>
      </c>
      <c r="AC49" s="65">
        <v>5.81</v>
      </c>
      <c r="AD49" s="65">
        <f t="shared" si="7"/>
        <v>0.2981911892361111</v>
      </c>
      <c r="AE49" s="65">
        <v>0.35375</v>
      </c>
      <c r="AF49" s="65">
        <v>1.6</v>
      </c>
      <c r="AG49" s="64">
        <v>18</v>
      </c>
      <c r="AH49" s="64">
        <v>8</v>
      </c>
      <c r="AI49" s="66">
        <f t="shared" si="8"/>
        <v>144</v>
      </c>
      <c r="AJ49" s="40">
        <v>47469063306</v>
      </c>
      <c r="AK49" s="34">
        <v>6330.947</v>
      </c>
      <c r="AL49" s="64" t="s">
        <v>502</v>
      </c>
      <c r="AM49" s="64" t="s">
        <v>502</v>
      </c>
      <c r="AN49" s="64" t="s">
        <v>517</v>
      </c>
      <c r="AO49" s="64" t="s">
        <v>521</v>
      </c>
      <c r="AP49" s="157"/>
      <c r="AQ49" s="161">
        <v>6072</v>
      </c>
      <c r="AR49" s="167">
        <v>0</v>
      </c>
      <c r="AS49" s="133" t="s">
        <v>566</v>
      </c>
      <c r="AT49" s="17">
        <f>VLOOKUP(D49,'MAP Guidelines'!B:B,1,0)</f>
        <v>6330.947</v>
      </c>
    </row>
    <row r="50" spans="1:46" s="17" customFormat="1" ht="32.25" customHeight="1">
      <c r="A50" s="82" t="s">
        <v>261</v>
      </c>
      <c r="B50" s="58" t="s">
        <v>14</v>
      </c>
      <c r="C50" s="34">
        <v>7381</v>
      </c>
      <c r="D50" s="34">
        <v>7381</v>
      </c>
      <c r="E50" s="40">
        <v>47469073817</v>
      </c>
      <c r="F50" s="40">
        <v>10047469073814</v>
      </c>
      <c r="G50" s="64" t="s">
        <v>312</v>
      </c>
      <c r="H50" s="64" t="s">
        <v>500</v>
      </c>
      <c r="I50" s="143" t="s">
        <v>523</v>
      </c>
      <c r="J50" s="40"/>
      <c r="K50" s="32" t="s">
        <v>167</v>
      </c>
      <c r="L50" s="133" t="s">
        <v>90</v>
      </c>
      <c r="M50" s="59" t="s">
        <v>20</v>
      </c>
      <c r="N50" s="59"/>
      <c r="O50" s="60" t="s">
        <v>241</v>
      </c>
      <c r="P50" s="61">
        <v>30</v>
      </c>
      <c r="Q50" s="62">
        <v>8.49</v>
      </c>
      <c r="R50" s="94">
        <v>9.99</v>
      </c>
      <c r="S50" s="151">
        <v>9.99</v>
      </c>
      <c r="T50" s="128">
        <v>14.99</v>
      </c>
      <c r="U50" s="63">
        <f t="shared" si="6"/>
        <v>101.88</v>
      </c>
      <c r="V50" s="64">
        <v>12</v>
      </c>
      <c r="W50" s="64">
        <v>1</v>
      </c>
      <c r="X50" s="65">
        <v>2.38</v>
      </c>
      <c r="Y50" s="65">
        <v>2.38</v>
      </c>
      <c r="Z50" s="65">
        <v>4.48</v>
      </c>
      <c r="AA50" s="65">
        <v>9.75</v>
      </c>
      <c r="AB50" s="65">
        <v>7.44</v>
      </c>
      <c r="AC50" s="65">
        <v>5.25</v>
      </c>
      <c r="AD50" s="65">
        <f t="shared" si="7"/>
        <v>0.22039062500000003</v>
      </c>
      <c r="AE50" s="65">
        <v>0.1</v>
      </c>
      <c r="AF50" s="65">
        <v>1.5</v>
      </c>
      <c r="AG50" s="64">
        <v>22</v>
      </c>
      <c r="AH50" s="64">
        <v>10</v>
      </c>
      <c r="AI50" s="66">
        <f t="shared" si="8"/>
        <v>220</v>
      </c>
      <c r="AJ50" s="40">
        <v>47469073817</v>
      </c>
      <c r="AK50" s="34">
        <v>7381</v>
      </c>
      <c r="AL50" s="64" t="s">
        <v>507</v>
      </c>
      <c r="AM50" s="64"/>
      <c r="AN50" s="64"/>
      <c r="AO50" s="64"/>
      <c r="AP50" s="157"/>
      <c r="AQ50" s="161">
        <v>9349.87</v>
      </c>
      <c r="AR50" s="167">
        <v>0</v>
      </c>
      <c r="AS50" s="133" t="s">
        <v>90</v>
      </c>
      <c r="AT50" s="17">
        <f>VLOOKUP(D50,'MAP Guidelines'!B:B,1,0)</f>
        <v>7381</v>
      </c>
    </row>
    <row r="51" spans="1:46" s="17" customFormat="1" ht="32.25" customHeight="1">
      <c r="A51" s="82" t="s">
        <v>261</v>
      </c>
      <c r="B51" s="58" t="s">
        <v>14</v>
      </c>
      <c r="C51" s="34">
        <v>5406</v>
      </c>
      <c r="D51" s="34">
        <v>5406.911</v>
      </c>
      <c r="E51" s="40">
        <v>47469054069</v>
      </c>
      <c r="F51" s="40">
        <v>10047469054066</v>
      </c>
      <c r="G51" s="64" t="s">
        <v>313</v>
      </c>
      <c r="H51" s="64" t="s">
        <v>500</v>
      </c>
      <c r="I51" s="143" t="s">
        <v>523</v>
      </c>
      <c r="J51" s="40"/>
      <c r="K51" s="32" t="s">
        <v>218</v>
      </c>
      <c r="L51" s="133" t="s">
        <v>114</v>
      </c>
      <c r="M51" s="59" t="s">
        <v>32</v>
      </c>
      <c r="N51" s="59"/>
      <c r="O51" s="60"/>
      <c r="P51" s="61">
        <v>30</v>
      </c>
      <c r="Q51" s="62">
        <v>10</v>
      </c>
      <c r="R51" s="94">
        <v>10.99</v>
      </c>
      <c r="S51" s="151">
        <v>9.99</v>
      </c>
      <c r="T51" s="128">
        <v>16.99</v>
      </c>
      <c r="U51" s="63">
        <f t="shared" si="6"/>
        <v>120</v>
      </c>
      <c r="V51" s="64">
        <v>12</v>
      </c>
      <c r="W51" s="64">
        <v>1</v>
      </c>
      <c r="X51" s="65">
        <v>2</v>
      </c>
      <c r="Y51" s="65">
        <v>2</v>
      </c>
      <c r="Z51" s="65">
        <v>6.22</v>
      </c>
      <c r="AA51" s="65">
        <v>8.75</v>
      </c>
      <c r="AB51" s="65">
        <v>6.63</v>
      </c>
      <c r="AC51" s="65">
        <v>7</v>
      </c>
      <c r="AD51" s="65">
        <f t="shared" si="7"/>
        <v>0.23500434027777775</v>
      </c>
      <c r="AE51" s="65">
        <v>0.22</v>
      </c>
      <c r="AF51" s="65">
        <v>3.04</v>
      </c>
      <c r="AG51" s="64">
        <v>32</v>
      </c>
      <c r="AH51" s="64">
        <v>7</v>
      </c>
      <c r="AI51" s="66">
        <f t="shared" si="8"/>
        <v>224</v>
      </c>
      <c r="AJ51" s="40">
        <v>47469054069</v>
      </c>
      <c r="AK51" s="34">
        <v>5406.911</v>
      </c>
      <c r="AL51" s="64" t="s">
        <v>503</v>
      </c>
      <c r="AM51" s="64"/>
      <c r="AN51" s="64"/>
      <c r="AO51" s="64"/>
      <c r="AP51" s="157"/>
      <c r="AQ51" s="161">
        <v>7390</v>
      </c>
      <c r="AR51" s="167">
        <v>0</v>
      </c>
      <c r="AS51" s="133" t="s">
        <v>567</v>
      </c>
      <c r="AT51" s="17" t="e">
        <f>VLOOKUP(D51,'MAP Guidelines'!B:B,1,0)</f>
        <v>#N/A</v>
      </c>
    </row>
    <row r="52" spans="1:46" s="17" customFormat="1" ht="32.25" customHeight="1">
      <c r="A52" s="82" t="s">
        <v>261</v>
      </c>
      <c r="B52" s="58" t="s">
        <v>14</v>
      </c>
      <c r="C52" s="34">
        <v>594</v>
      </c>
      <c r="D52" s="34">
        <v>594.911</v>
      </c>
      <c r="E52" s="40">
        <v>47469005948</v>
      </c>
      <c r="F52" s="40">
        <v>10047469005945</v>
      </c>
      <c r="G52" s="64" t="s">
        <v>500</v>
      </c>
      <c r="H52" s="64" t="s">
        <v>394</v>
      </c>
      <c r="I52" s="64" t="s">
        <v>524</v>
      </c>
      <c r="J52" s="40"/>
      <c r="K52" s="32" t="s">
        <v>167</v>
      </c>
      <c r="L52" s="133" t="s">
        <v>115</v>
      </c>
      <c r="M52" s="59" t="s">
        <v>26</v>
      </c>
      <c r="N52" s="59"/>
      <c r="O52" s="60"/>
      <c r="P52" s="61">
        <v>30</v>
      </c>
      <c r="Q52" s="62">
        <v>3.15</v>
      </c>
      <c r="R52" s="94">
        <v>4.99</v>
      </c>
      <c r="S52" s="151">
        <v>5.99</v>
      </c>
      <c r="T52" s="128">
        <v>5.29</v>
      </c>
      <c r="U52" s="63">
        <f t="shared" si="6"/>
        <v>37.8</v>
      </c>
      <c r="V52" s="64">
        <v>12</v>
      </c>
      <c r="W52" s="64">
        <v>1</v>
      </c>
      <c r="X52" s="65">
        <v>1.938</v>
      </c>
      <c r="Y52" s="65">
        <v>1.938</v>
      </c>
      <c r="Z52" s="65">
        <v>3.625</v>
      </c>
      <c r="AA52" s="65">
        <v>8.25</v>
      </c>
      <c r="AB52" s="65">
        <v>6.31</v>
      </c>
      <c r="AC52" s="65">
        <v>4.44</v>
      </c>
      <c r="AD52" s="65">
        <f t="shared" si="7"/>
        <v>0.13375885416666666</v>
      </c>
      <c r="AE52" s="65">
        <v>0.076346</v>
      </c>
      <c r="AF52" s="65">
        <v>1.12</v>
      </c>
      <c r="AG52" s="64">
        <v>32</v>
      </c>
      <c r="AH52" s="64">
        <v>10</v>
      </c>
      <c r="AI52" s="66">
        <f t="shared" si="8"/>
        <v>320</v>
      </c>
      <c r="AJ52" s="40">
        <v>47469005948</v>
      </c>
      <c r="AK52" s="34">
        <v>594.911</v>
      </c>
      <c r="AL52" s="64"/>
      <c r="AM52" s="64"/>
      <c r="AN52" s="64"/>
      <c r="AO52" s="64"/>
      <c r="AP52" s="157"/>
      <c r="AQ52" s="161">
        <v>0</v>
      </c>
      <c r="AR52" s="167">
        <v>467.22</v>
      </c>
      <c r="AS52" s="133" t="s">
        <v>568</v>
      </c>
      <c r="AT52" s="17">
        <f>VLOOKUP(D52,'MAP Guidelines'!B:B,1,0)</f>
        <v>594.911</v>
      </c>
    </row>
    <row r="53" spans="1:46" s="17" customFormat="1" ht="32.25" customHeight="1">
      <c r="A53" s="82" t="s">
        <v>261</v>
      </c>
      <c r="B53" s="58" t="s">
        <v>14</v>
      </c>
      <c r="C53" s="34">
        <v>590</v>
      </c>
      <c r="D53" s="34">
        <v>590.911</v>
      </c>
      <c r="E53" s="40">
        <v>47469005900</v>
      </c>
      <c r="F53" s="40">
        <v>10047469005907</v>
      </c>
      <c r="G53" s="64" t="s">
        <v>314</v>
      </c>
      <c r="H53" s="64" t="s">
        <v>500</v>
      </c>
      <c r="I53" s="143" t="s">
        <v>523</v>
      </c>
      <c r="J53" s="40"/>
      <c r="K53" s="32" t="s">
        <v>167</v>
      </c>
      <c r="L53" s="133" t="s">
        <v>116</v>
      </c>
      <c r="M53" s="59" t="s">
        <v>34</v>
      </c>
      <c r="N53" s="59"/>
      <c r="O53" s="60"/>
      <c r="P53" s="61">
        <v>90</v>
      </c>
      <c r="Q53" s="62">
        <v>14.15</v>
      </c>
      <c r="R53" s="94">
        <v>15.99</v>
      </c>
      <c r="S53" s="151">
        <v>15.99</v>
      </c>
      <c r="T53" s="128">
        <v>23.59</v>
      </c>
      <c r="U53" s="63">
        <f t="shared" si="6"/>
        <v>169.8</v>
      </c>
      <c r="V53" s="64">
        <v>12</v>
      </c>
      <c r="W53" s="64">
        <v>1</v>
      </c>
      <c r="X53" s="65">
        <v>1.938</v>
      </c>
      <c r="Y53" s="65">
        <v>1.938</v>
      </c>
      <c r="Z53" s="65">
        <v>3.625</v>
      </c>
      <c r="AA53" s="65">
        <v>8.5</v>
      </c>
      <c r="AB53" s="65">
        <v>6.5</v>
      </c>
      <c r="AC53" s="65">
        <v>5</v>
      </c>
      <c r="AD53" s="65">
        <f t="shared" si="7"/>
        <v>0.15986689814814814</v>
      </c>
      <c r="AE53" s="65">
        <v>0.15332213</v>
      </c>
      <c r="AF53" s="65">
        <v>2.09</v>
      </c>
      <c r="AG53" s="64">
        <v>22</v>
      </c>
      <c r="AH53" s="64">
        <v>10</v>
      </c>
      <c r="AI53" s="66">
        <f t="shared" si="8"/>
        <v>220</v>
      </c>
      <c r="AJ53" s="40">
        <v>47469005900</v>
      </c>
      <c r="AK53" s="34">
        <v>590.911</v>
      </c>
      <c r="AL53" s="64" t="s">
        <v>503</v>
      </c>
      <c r="AM53" s="64"/>
      <c r="AN53" s="64"/>
      <c r="AO53" s="64"/>
      <c r="AP53" s="157"/>
      <c r="AQ53" s="161">
        <v>7572.599999999999</v>
      </c>
      <c r="AR53" s="167">
        <v>0</v>
      </c>
      <c r="AS53" s="133" t="s">
        <v>569</v>
      </c>
      <c r="AT53" s="17">
        <f>VLOOKUP(D53,'MAP Guidelines'!B:B,1,0)</f>
        <v>590.911</v>
      </c>
    </row>
    <row r="54" spans="1:46" s="17" customFormat="1" ht="32.25" customHeight="1">
      <c r="A54" s="82" t="s">
        <v>261</v>
      </c>
      <c r="B54" s="58" t="s">
        <v>14</v>
      </c>
      <c r="C54" s="34">
        <v>16115</v>
      </c>
      <c r="D54" s="34">
        <v>16115.911</v>
      </c>
      <c r="E54" s="40">
        <v>47469161156</v>
      </c>
      <c r="F54" s="40">
        <v>10047469161153</v>
      </c>
      <c r="G54" s="64" t="s">
        <v>315</v>
      </c>
      <c r="H54" s="64" t="s">
        <v>500</v>
      </c>
      <c r="I54" s="143" t="s">
        <v>523</v>
      </c>
      <c r="J54" s="40"/>
      <c r="K54" s="32" t="s">
        <v>167</v>
      </c>
      <c r="L54" s="133" t="s">
        <v>177</v>
      </c>
      <c r="M54" s="59" t="s">
        <v>34</v>
      </c>
      <c r="N54" s="59"/>
      <c r="O54" s="60"/>
      <c r="P54" s="61">
        <v>180</v>
      </c>
      <c r="Q54" s="62">
        <v>11.55</v>
      </c>
      <c r="R54" s="94">
        <v>12.99</v>
      </c>
      <c r="S54" s="151">
        <v>12.99</v>
      </c>
      <c r="T54" s="128">
        <v>19.29</v>
      </c>
      <c r="U54" s="63">
        <f t="shared" si="6"/>
        <v>138.60000000000002</v>
      </c>
      <c r="V54" s="64">
        <v>12</v>
      </c>
      <c r="W54" s="64">
        <v>1</v>
      </c>
      <c r="X54" s="65">
        <v>1.984</v>
      </c>
      <c r="Y54" s="65">
        <v>1.984</v>
      </c>
      <c r="Z54" s="65">
        <v>4.094</v>
      </c>
      <c r="AA54" s="65">
        <v>8.5</v>
      </c>
      <c r="AB54" s="65">
        <v>6.5</v>
      </c>
      <c r="AC54" s="65">
        <v>5</v>
      </c>
      <c r="AD54" s="65">
        <f t="shared" si="7"/>
        <v>0.15986689814814814</v>
      </c>
      <c r="AE54" s="65">
        <v>0.198834</v>
      </c>
      <c r="AF54" s="65">
        <v>2.61</v>
      </c>
      <c r="AG54" s="64">
        <v>22</v>
      </c>
      <c r="AH54" s="64">
        <v>10</v>
      </c>
      <c r="AI54" s="66">
        <f t="shared" si="8"/>
        <v>220</v>
      </c>
      <c r="AJ54" s="40">
        <v>47469161156</v>
      </c>
      <c r="AK54" s="34">
        <v>16115.911</v>
      </c>
      <c r="AL54" s="64" t="s">
        <v>508</v>
      </c>
      <c r="AM54" s="64" t="s">
        <v>508</v>
      </c>
      <c r="AN54" s="64" t="s">
        <v>517</v>
      </c>
      <c r="AO54" s="64" t="s">
        <v>521</v>
      </c>
      <c r="AP54" s="157"/>
      <c r="AQ54" s="161">
        <v>9365.1</v>
      </c>
      <c r="AR54" s="167">
        <v>0</v>
      </c>
      <c r="AS54" s="133" t="s">
        <v>570</v>
      </c>
      <c r="AT54" s="17">
        <f>VLOOKUP(D54,'MAP Guidelines'!B:B,1,0)</f>
        <v>16115.911</v>
      </c>
    </row>
    <row r="55" spans="1:46" s="17" customFormat="1" ht="32.25" customHeight="1">
      <c r="A55" s="82" t="s">
        <v>261</v>
      </c>
      <c r="B55" s="58" t="s">
        <v>14</v>
      </c>
      <c r="C55" s="34">
        <v>16107</v>
      </c>
      <c r="D55" s="34">
        <v>16107.911</v>
      </c>
      <c r="E55" s="40">
        <v>47469161071</v>
      </c>
      <c r="F55" s="40">
        <v>10047469161078</v>
      </c>
      <c r="G55" s="64" t="s">
        <v>316</v>
      </c>
      <c r="H55" s="64" t="s">
        <v>500</v>
      </c>
      <c r="I55" s="143" t="s">
        <v>523</v>
      </c>
      <c r="J55" s="40" t="s">
        <v>462</v>
      </c>
      <c r="K55" s="32" t="s">
        <v>167</v>
      </c>
      <c r="L55" s="133" t="s">
        <v>117</v>
      </c>
      <c r="M55" s="59" t="s">
        <v>34</v>
      </c>
      <c r="N55" s="59"/>
      <c r="O55" s="60"/>
      <c r="P55" s="61">
        <v>300</v>
      </c>
      <c r="Q55" s="62">
        <v>17.3</v>
      </c>
      <c r="R55" s="94">
        <v>21.99</v>
      </c>
      <c r="S55" s="151">
        <v>0</v>
      </c>
      <c r="T55" s="128">
        <v>28.89</v>
      </c>
      <c r="U55" s="63">
        <f t="shared" si="6"/>
        <v>207.60000000000002</v>
      </c>
      <c r="V55" s="64">
        <v>12</v>
      </c>
      <c r="W55" s="64">
        <v>1</v>
      </c>
      <c r="X55" s="65">
        <v>2.312</v>
      </c>
      <c r="Y55" s="65">
        <v>2.312</v>
      </c>
      <c r="Z55" s="65">
        <v>4.296</v>
      </c>
      <c r="AA55" s="65">
        <v>9.75</v>
      </c>
      <c r="AB55" s="65">
        <v>7.44</v>
      </c>
      <c r="AC55" s="65">
        <v>5.25</v>
      </c>
      <c r="AD55" s="65">
        <f t="shared" si="7"/>
        <v>0.22039062500000003</v>
      </c>
      <c r="AE55" s="65">
        <v>0.301658</v>
      </c>
      <c r="AF55" s="65">
        <v>3.89</v>
      </c>
      <c r="AG55" s="64">
        <v>22</v>
      </c>
      <c r="AH55" s="64">
        <v>10</v>
      </c>
      <c r="AI55" s="66">
        <f t="shared" si="8"/>
        <v>220</v>
      </c>
      <c r="AJ55" s="40">
        <v>47469161071</v>
      </c>
      <c r="AK55" s="34">
        <v>16107.911</v>
      </c>
      <c r="AL55" s="64" t="s">
        <v>502</v>
      </c>
      <c r="AM55" s="64" t="s">
        <v>502</v>
      </c>
      <c r="AN55" s="64" t="s">
        <v>517</v>
      </c>
      <c r="AO55" s="64" t="s">
        <v>521</v>
      </c>
      <c r="AP55" s="157"/>
      <c r="AQ55" s="161">
        <v>358769.25</v>
      </c>
      <c r="AR55" s="167">
        <v>0</v>
      </c>
      <c r="AS55" s="133" t="s">
        <v>571</v>
      </c>
      <c r="AT55" s="17">
        <f>VLOOKUP(D55,'MAP Guidelines'!B:B,1,0)</f>
        <v>16107.911</v>
      </c>
    </row>
    <row r="56" spans="1:46" s="17" customFormat="1" ht="32.25" customHeight="1">
      <c r="A56" s="82" t="s">
        <v>261</v>
      </c>
      <c r="B56" s="58" t="s">
        <v>14</v>
      </c>
      <c r="C56" s="34">
        <v>597</v>
      </c>
      <c r="D56" s="34">
        <v>597.911</v>
      </c>
      <c r="E56" s="40">
        <v>47469005979</v>
      </c>
      <c r="F56" s="40">
        <v>10047469005976</v>
      </c>
      <c r="G56" s="64" t="s">
        <v>317</v>
      </c>
      <c r="H56" s="64" t="s">
        <v>317</v>
      </c>
      <c r="I56" s="64" t="s">
        <v>524</v>
      </c>
      <c r="J56" s="40"/>
      <c r="K56" s="32" t="s">
        <v>167</v>
      </c>
      <c r="L56" s="133" t="s">
        <v>118</v>
      </c>
      <c r="M56" s="59" t="s">
        <v>34</v>
      </c>
      <c r="N56" s="59"/>
      <c r="O56" s="60"/>
      <c r="P56" s="61">
        <v>90</v>
      </c>
      <c r="Q56" s="62">
        <v>8.9</v>
      </c>
      <c r="R56" s="94">
        <v>11.99</v>
      </c>
      <c r="S56" s="151">
        <v>11.99</v>
      </c>
      <c r="T56" s="128">
        <v>14.99</v>
      </c>
      <c r="U56" s="63">
        <f t="shared" si="6"/>
        <v>106.80000000000001</v>
      </c>
      <c r="V56" s="64">
        <v>12</v>
      </c>
      <c r="W56" s="64">
        <v>1</v>
      </c>
      <c r="X56" s="65">
        <v>1.938</v>
      </c>
      <c r="Y56" s="65">
        <v>1.938</v>
      </c>
      <c r="Z56" s="65">
        <v>3.625</v>
      </c>
      <c r="AA56" s="65">
        <v>8.25</v>
      </c>
      <c r="AB56" s="65">
        <v>6.31</v>
      </c>
      <c r="AC56" s="65">
        <v>4.44</v>
      </c>
      <c r="AD56" s="65">
        <f t="shared" si="7"/>
        <v>0.13375885416666666</v>
      </c>
      <c r="AE56" s="65">
        <v>0.127</v>
      </c>
      <c r="AF56" s="65">
        <v>1.73</v>
      </c>
      <c r="AG56" s="64">
        <v>32</v>
      </c>
      <c r="AH56" s="64">
        <v>10</v>
      </c>
      <c r="AI56" s="66">
        <f t="shared" si="8"/>
        <v>320</v>
      </c>
      <c r="AJ56" s="40">
        <v>47469005979</v>
      </c>
      <c r="AK56" s="34">
        <v>597.911</v>
      </c>
      <c r="AL56" s="64" t="s">
        <v>503</v>
      </c>
      <c r="AM56" s="64"/>
      <c r="AN56" s="64"/>
      <c r="AO56" s="64"/>
      <c r="AP56" s="157">
        <v>83</v>
      </c>
      <c r="AQ56" s="161">
        <v>20289.5</v>
      </c>
      <c r="AR56" s="167">
        <v>119.9</v>
      </c>
      <c r="AS56" s="133" t="s">
        <v>572</v>
      </c>
      <c r="AT56" s="17">
        <f>VLOOKUP(D56,'MAP Guidelines'!B:B,1,0)</f>
        <v>597.911</v>
      </c>
    </row>
    <row r="57" spans="1:46" s="17" customFormat="1" ht="32.25" customHeight="1">
      <c r="A57" s="82" t="s">
        <v>261</v>
      </c>
      <c r="B57" s="58" t="s">
        <v>14</v>
      </c>
      <c r="C57" s="34">
        <v>16106</v>
      </c>
      <c r="D57" s="34">
        <v>16106.911</v>
      </c>
      <c r="E57" s="40">
        <v>47469161064</v>
      </c>
      <c r="F57" s="40">
        <v>10047469161061</v>
      </c>
      <c r="G57" s="64" t="s">
        <v>318</v>
      </c>
      <c r="H57" s="64" t="s">
        <v>318</v>
      </c>
      <c r="I57" s="64" t="s">
        <v>524</v>
      </c>
      <c r="J57" s="40"/>
      <c r="K57" s="32" t="s">
        <v>167</v>
      </c>
      <c r="L57" s="133" t="s">
        <v>119</v>
      </c>
      <c r="M57" s="59" t="s">
        <v>15</v>
      </c>
      <c r="N57" s="59"/>
      <c r="O57" s="60"/>
      <c r="P57" s="61">
        <v>60</v>
      </c>
      <c r="Q57" s="62">
        <v>6.5</v>
      </c>
      <c r="R57" s="94">
        <v>7.99</v>
      </c>
      <c r="S57" s="151">
        <v>7.99</v>
      </c>
      <c r="T57" s="128">
        <v>10.89</v>
      </c>
      <c r="U57" s="63">
        <f t="shared" si="6"/>
        <v>78</v>
      </c>
      <c r="V57" s="64">
        <v>12</v>
      </c>
      <c r="W57" s="64">
        <v>1</v>
      </c>
      <c r="X57" s="65">
        <v>1.938</v>
      </c>
      <c r="Y57" s="65">
        <v>1.938</v>
      </c>
      <c r="Z57" s="65">
        <v>3.625</v>
      </c>
      <c r="AA57" s="65">
        <v>8.25</v>
      </c>
      <c r="AB57" s="65">
        <v>6.31</v>
      </c>
      <c r="AC57" s="65">
        <v>4.44</v>
      </c>
      <c r="AD57" s="65">
        <f t="shared" si="7"/>
        <v>0.13375885416666666</v>
      </c>
      <c r="AE57" s="65">
        <v>0.11</v>
      </c>
      <c r="AF57" s="65">
        <v>1.58</v>
      </c>
      <c r="AG57" s="64">
        <v>32</v>
      </c>
      <c r="AH57" s="64">
        <v>10</v>
      </c>
      <c r="AI57" s="66">
        <f t="shared" si="8"/>
        <v>320</v>
      </c>
      <c r="AJ57" s="40">
        <v>47469161064</v>
      </c>
      <c r="AK57" s="34">
        <v>16106.911</v>
      </c>
      <c r="AL57" s="64" t="s">
        <v>508</v>
      </c>
      <c r="AM57" s="64" t="s">
        <v>508</v>
      </c>
      <c r="AN57" s="64" t="s">
        <v>517</v>
      </c>
      <c r="AO57" s="64" t="s">
        <v>521</v>
      </c>
      <c r="AP57" s="157"/>
      <c r="AQ57" s="161">
        <v>216</v>
      </c>
      <c r="AR57" s="167">
        <v>55.93</v>
      </c>
      <c r="AS57" s="133" t="s">
        <v>573</v>
      </c>
      <c r="AT57" s="17">
        <f>VLOOKUP(D57,'MAP Guidelines'!B:B,1,0)</f>
        <v>16106.911</v>
      </c>
    </row>
    <row r="58" spans="1:46" s="17" customFormat="1" ht="32.25" customHeight="1">
      <c r="A58" s="82" t="s">
        <v>261</v>
      </c>
      <c r="B58" s="58" t="s">
        <v>14</v>
      </c>
      <c r="C58" s="34">
        <v>5102</v>
      </c>
      <c r="D58" s="34">
        <v>5102.921</v>
      </c>
      <c r="E58" s="40">
        <v>47469051020</v>
      </c>
      <c r="F58" s="40">
        <v>10047469051027</v>
      </c>
      <c r="G58" s="64" t="s">
        <v>500</v>
      </c>
      <c r="H58" s="64" t="s">
        <v>395</v>
      </c>
      <c r="I58" s="64" t="s">
        <v>524</v>
      </c>
      <c r="J58" s="40"/>
      <c r="K58" s="32" t="s">
        <v>79</v>
      </c>
      <c r="L58" s="133" t="s">
        <v>120</v>
      </c>
      <c r="M58" s="59" t="s">
        <v>32</v>
      </c>
      <c r="N58" s="59"/>
      <c r="O58" s="60"/>
      <c r="P58" s="61">
        <v>120</v>
      </c>
      <c r="Q58" s="62">
        <v>10.5</v>
      </c>
      <c r="R58" s="94">
        <v>11.99</v>
      </c>
      <c r="S58" s="151">
        <v>10.99</v>
      </c>
      <c r="T58" s="128">
        <v>17.49</v>
      </c>
      <c r="U58" s="63">
        <f t="shared" si="6"/>
        <v>126</v>
      </c>
      <c r="V58" s="64">
        <v>12</v>
      </c>
      <c r="W58" s="64">
        <v>1</v>
      </c>
      <c r="X58" s="65">
        <v>2.584</v>
      </c>
      <c r="Y58" s="65">
        <v>2.584</v>
      </c>
      <c r="Z58" s="65">
        <v>4.94</v>
      </c>
      <c r="AA58" s="65">
        <v>10.75</v>
      </c>
      <c r="AB58" s="65">
        <v>8.25</v>
      </c>
      <c r="AC58" s="65">
        <v>5.8125</v>
      </c>
      <c r="AD58" s="65">
        <f t="shared" si="7"/>
        <v>0.2983194986979167</v>
      </c>
      <c r="AE58" s="65">
        <v>0.38</v>
      </c>
      <c r="AF58" s="65">
        <v>4.86</v>
      </c>
      <c r="AG58" s="64">
        <v>18</v>
      </c>
      <c r="AH58" s="64">
        <v>8</v>
      </c>
      <c r="AI58" s="66">
        <f t="shared" si="8"/>
        <v>144</v>
      </c>
      <c r="AJ58" s="40">
        <v>47469051020</v>
      </c>
      <c r="AK58" s="34">
        <v>5102.921</v>
      </c>
      <c r="AL58" s="64"/>
      <c r="AM58" s="64"/>
      <c r="AN58" s="64"/>
      <c r="AO58" s="64"/>
      <c r="AP58" s="157"/>
      <c r="AQ58" s="161">
        <v>0</v>
      </c>
      <c r="AR58" s="167">
        <v>615.44</v>
      </c>
      <c r="AS58" s="133"/>
      <c r="AT58" s="17">
        <f>VLOOKUP(D58,'MAP Guidelines'!B:B,1,0)</f>
        <v>5102.921</v>
      </c>
    </row>
    <row r="59" spans="1:46" s="17" customFormat="1" ht="32.25" customHeight="1">
      <c r="A59" s="82" t="s">
        <v>261</v>
      </c>
      <c r="B59" s="58" t="s">
        <v>14</v>
      </c>
      <c r="C59" s="34">
        <v>5103</v>
      </c>
      <c r="D59" s="34">
        <v>5103.921</v>
      </c>
      <c r="E59" s="40">
        <v>47469051037</v>
      </c>
      <c r="F59" s="40">
        <v>10047469051034</v>
      </c>
      <c r="G59" s="64" t="s">
        <v>500</v>
      </c>
      <c r="H59" s="64" t="s">
        <v>396</v>
      </c>
      <c r="I59" s="64" t="s">
        <v>524</v>
      </c>
      <c r="J59" s="40"/>
      <c r="K59" s="32" t="s">
        <v>79</v>
      </c>
      <c r="L59" s="133" t="s">
        <v>121</v>
      </c>
      <c r="M59" s="59" t="s">
        <v>32</v>
      </c>
      <c r="N59" s="59"/>
      <c r="O59" s="60"/>
      <c r="P59" s="61">
        <v>240</v>
      </c>
      <c r="Q59" s="62">
        <v>19.95</v>
      </c>
      <c r="R59" s="94">
        <v>21.99</v>
      </c>
      <c r="S59" s="151">
        <v>19.99</v>
      </c>
      <c r="T59" s="128">
        <v>33.29</v>
      </c>
      <c r="U59" s="63">
        <f t="shared" si="6"/>
        <v>239.39999999999998</v>
      </c>
      <c r="V59" s="64">
        <v>12</v>
      </c>
      <c r="W59" s="64">
        <v>1</v>
      </c>
      <c r="X59" s="65">
        <v>3.1</v>
      </c>
      <c r="Y59" s="65">
        <v>3.1</v>
      </c>
      <c r="Z59" s="65">
        <v>5.535</v>
      </c>
      <c r="AA59" s="65">
        <v>12.94</v>
      </c>
      <c r="AB59" s="65">
        <v>9.75</v>
      </c>
      <c r="AC59" s="65">
        <v>6.38</v>
      </c>
      <c r="AD59" s="65">
        <f t="shared" si="7"/>
        <v>0.4658175347222222</v>
      </c>
      <c r="AE59" s="65">
        <v>0.69</v>
      </c>
      <c r="AF59" s="65">
        <v>8.76</v>
      </c>
      <c r="AG59" s="64">
        <v>11</v>
      </c>
      <c r="AH59" s="64">
        <v>8</v>
      </c>
      <c r="AI59" s="66">
        <f t="shared" si="8"/>
        <v>88</v>
      </c>
      <c r="AJ59" s="40">
        <v>47469051037</v>
      </c>
      <c r="AK59" s="34">
        <v>5103.921</v>
      </c>
      <c r="AL59" s="64"/>
      <c r="AM59" s="64"/>
      <c r="AN59" s="64"/>
      <c r="AO59" s="64"/>
      <c r="AP59" s="157"/>
      <c r="AQ59" s="161">
        <v>7916.54</v>
      </c>
      <c r="AR59" s="167">
        <v>479.76</v>
      </c>
      <c r="AS59" s="133" t="s">
        <v>574</v>
      </c>
      <c r="AT59" s="17">
        <f>VLOOKUP(D59,'MAP Guidelines'!B:B,1,0)</f>
        <v>5103.921</v>
      </c>
    </row>
    <row r="60" spans="1:46" s="17" customFormat="1" ht="32.25" customHeight="1">
      <c r="A60" s="82" t="s">
        <v>261</v>
      </c>
      <c r="B60" s="58" t="s">
        <v>14</v>
      </c>
      <c r="C60" s="34">
        <v>912</v>
      </c>
      <c r="D60" s="34">
        <v>912.921</v>
      </c>
      <c r="E60" s="40">
        <v>47469009120</v>
      </c>
      <c r="F60" s="40">
        <v>10047469009127</v>
      </c>
      <c r="G60" s="64" t="s">
        <v>319</v>
      </c>
      <c r="H60" s="64" t="s">
        <v>500</v>
      </c>
      <c r="I60" s="143" t="s">
        <v>523</v>
      </c>
      <c r="J60" s="40"/>
      <c r="K60" s="32" t="s">
        <v>166</v>
      </c>
      <c r="L60" s="133" t="s">
        <v>122</v>
      </c>
      <c r="M60" s="59" t="s">
        <v>33</v>
      </c>
      <c r="N60" s="59"/>
      <c r="O60" s="60"/>
      <c r="P60" s="61">
        <v>200</v>
      </c>
      <c r="Q60" s="62">
        <v>11.55</v>
      </c>
      <c r="R60" s="94">
        <v>13.99</v>
      </c>
      <c r="S60" s="151">
        <v>13.99</v>
      </c>
      <c r="T60" s="128">
        <v>19.29</v>
      </c>
      <c r="U60" s="63">
        <f t="shared" si="6"/>
        <v>138.60000000000002</v>
      </c>
      <c r="V60" s="64">
        <v>12</v>
      </c>
      <c r="W60" s="64">
        <v>1</v>
      </c>
      <c r="X60" s="65">
        <v>3.1</v>
      </c>
      <c r="Y60" s="65">
        <v>3.1</v>
      </c>
      <c r="Z60" s="65">
        <v>5.535</v>
      </c>
      <c r="AA60" s="65">
        <v>12.94</v>
      </c>
      <c r="AB60" s="65">
        <v>9.75</v>
      </c>
      <c r="AC60" s="65">
        <v>6.38</v>
      </c>
      <c r="AD60" s="65">
        <f t="shared" si="7"/>
        <v>0.4658175347222222</v>
      </c>
      <c r="AE60" s="65">
        <v>0.72</v>
      </c>
      <c r="AF60" s="65">
        <v>9.07</v>
      </c>
      <c r="AG60" s="64">
        <v>11</v>
      </c>
      <c r="AH60" s="64">
        <v>8</v>
      </c>
      <c r="AI60" s="66">
        <f t="shared" si="8"/>
        <v>88</v>
      </c>
      <c r="AJ60" s="40">
        <v>47469009120</v>
      </c>
      <c r="AK60" s="34">
        <v>912.921</v>
      </c>
      <c r="AL60" s="64" t="s">
        <v>505</v>
      </c>
      <c r="AM60" s="64" t="s">
        <v>505</v>
      </c>
      <c r="AN60" s="64" t="s">
        <v>517</v>
      </c>
      <c r="AO60" s="64" t="s">
        <v>521</v>
      </c>
      <c r="AP60" s="157"/>
      <c r="AQ60" s="161">
        <v>10090.5</v>
      </c>
      <c r="AR60" s="167">
        <v>0</v>
      </c>
      <c r="AS60" s="133" t="s">
        <v>575</v>
      </c>
      <c r="AT60" s="17" t="e">
        <f>VLOOKUP(D60,'MAP Guidelines'!B:B,1,0)</f>
        <v>#N/A</v>
      </c>
    </row>
    <row r="61" spans="1:46" s="17" customFormat="1" ht="32.25" customHeight="1">
      <c r="A61" s="82" t="s">
        <v>261</v>
      </c>
      <c r="B61" s="58" t="s">
        <v>14</v>
      </c>
      <c r="C61" s="34">
        <v>969</v>
      </c>
      <c r="D61" s="34">
        <v>969.921</v>
      </c>
      <c r="E61" s="40">
        <v>47469009694</v>
      </c>
      <c r="F61" s="40">
        <v>10047469009691</v>
      </c>
      <c r="G61" s="64" t="s">
        <v>320</v>
      </c>
      <c r="H61" s="64" t="s">
        <v>320</v>
      </c>
      <c r="I61" s="64" t="s">
        <v>524</v>
      </c>
      <c r="J61" s="40"/>
      <c r="K61" s="32" t="s">
        <v>166</v>
      </c>
      <c r="L61" s="133" t="s">
        <v>123</v>
      </c>
      <c r="M61" s="59" t="s">
        <v>33</v>
      </c>
      <c r="N61" s="59"/>
      <c r="O61" s="60"/>
      <c r="P61" s="61">
        <v>90</v>
      </c>
      <c r="Q61" s="62">
        <v>6.5</v>
      </c>
      <c r="R61" s="94">
        <v>7.99</v>
      </c>
      <c r="S61" s="151">
        <v>7.99</v>
      </c>
      <c r="T61" s="128">
        <v>10.89</v>
      </c>
      <c r="U61" s="63">
        <f t="shared" si="6"/>
        <v>78</v>
      </c>
      <c r="V61" s="64">
        <v>12</v>
      </c>
      <c r="W61" s="64">
        <v>1</v>
      </c>
      <c r="X61" s="65">
        <v>2.516</v>
      </c>
      <c r="Y61" s="65">
        <v>2.516</v>
      </c>
      <c r="Z61" s="65">
        <v>4.375</v>
      </c>
      <c r="AA61" s="65">
        <v>10.56</v>
      </c>
      <c r="AB61" s="65">
        <v>8.06</v>
      </c>
      <c r="AC61" s="65">
        <v>5.31</v>
      </c>
      <c r="AD61" s="65">
        <f t="shared" si="7"/>
        <v>0.261547</v>
      </c>
      <c r="AE61" s="65">
        <v>0.35</v>
      </c>
      <c r="AF61" s="65">
        <v>4.49</v>
      </c>
      <c r="AG61" s="64">
        <v>22</v>
      </c>
      <c r="AH61" s="64">
        <v>10</v>
      </c>
      <c r="AI61" s="66">
        <f t="shared" si="8"/>
        <v>220</v>
      </c>
      <c r="AJ61" s="40">
        <v>47469009694</v>
      </c>
      <c r="AK61" s="34">
        <v>969.921</v>
      </c>
      <c r="AL61" s="64" t="s">
        <v>502</v>
      </c>
      <c r="AM61" s="64" t="s">
        <v>502</v>
      </c>
      <c r="AN61" s="64" t="s">
        <v>517</v>
      </c>
      <c r="AO61" s="64" t="s">
        <v>521</v>
      </c>
      <c r="AP61" s="157"/>
      <c r="AQ61" s="161">
        <v>58.5</v>
      </c>
      <c r="AR61" s="167">
        <v>7.99</v>
      </c>
      <c r="AS61" s="133" t="s">
        <v>576</v>
      </c>
      <c r="AT61" s="17" t="e">
        <f>VLOOKUP(D61,'MAP Guidelines'!B:B,1,0)</f>
        <v>#N/A</v>
      </c>
    </row>
    <row r="62" spans="1:46" s="17" customFormat="1" ht="32.25" customHeight="1">
      <c r="A62" s="82" t="s">
        <v>261</v>
      </c>
      <c r="B62" s="58" t="s">
        <v>14</v>
      </c>
      <c r="C62" s="34">
        <v>6734</v>
      </c>
      <c r="D62" s="34">
        <v>6734.911</v>
      </c>
      <c r="E62" s="40">
        <v>47469067342</v>
      </c>
      <c r="F62" s="40">
        <v>10047469067349</v>
      </c>
      <c r="G62" s="64" t="s">
        <v>321</v>
      </c>
      <c r="H62" s="64" t="s">
        <v>500</v>
      </c>
      <c r="I62" s="143" t="s">
        <v>523</v>
      </c>
      <c r="J62" s="40"/>
      <c r="K62" s="32" t="s">
        <v>226</v>
      </c>
      <c r="L62" s="133" t="s">
        <v>124</v>
      </c>
      <c r="M62" s="59"/>
      <c r="N62" s="59"/>
      <c r="O62" s="60"/>
      <c r="P62" s="61">
        <v>120</v>
      </c>
      <c r="Q62" s="62">
        <v>15.99</v>
      </c>
      <c r="R62" s="94">
        <v>18.99</v>
      </c>
      <c r="S62" s="151">
        <v>18.99</v>
      </c>
      <c r="T62" s="128">
        <v>26.99</v>
      </c>
      <c r="U62" s="63">
        <f t="shared" si="6"/>
        <v>191.88</v>
      </c>
      <c r="V62" s="64">
        <v>12</v>
      </c>
      <c r="W62" s="64">
        <v>1</v>
      </c>
      <c r="X62" s="65">
        <v>2.52</v>
      </c>
      <c r="Y62" s="65">
        <v>2.52</v>
      </c>
      <c r="Z62" s="65">
        <v>4.38</v>
      </c>
      <c r="AA62" s="65">
        <v>10.75</v>
      </c>
      <c r="AB62" s="65">
        <v>8.25</v>
      </c>
      <c r="AC62" s="65">
        <v>5.81</v>
      </c>
      <c r="AD62" s="65">
        <f t="shared" si="7"/>
        <v>0.2981911892361111</v>
      </c>
      <c r="AE62" s="65">
        <v>0.35</v>
      </c>
      <c r="AF62" s="65">
        <v>5.14</v>
      </c>
      <c r="AG62" s="64">
        <v>22</v>
      </c>
      <c r="AH62" s="64">
        <v>10</v>
      </c>
      <c r="AI62" s="66">
        <f t="shared" si="8"/>
        <v>220</v>
      </c>
      <c r="AJ62" s="40">
        <v>47469067342</v>
      </c>
      <c r="AK62" s="34">
        <v>6734.911</v>
      </c>
      <c r="AL62" s="64" t="s">
        <v>505</v>
      </c>
      <c r="AM62" s="64" t="s">
        <v>505</v>
      </c>
      <c r="AN62" s="64" t="s">
        <v>517</v>
      </c>
      <c r="AO62" s="64" t="s">
        <v>521</v>
      </c>
      <c r="AP62" s="157"/>
      <c r="AQ62" s="161">
        <v>7289.36</v>
      </c>
      <c r="AR62" s="167">
        <v>0</v>
      </c>
      <c r="AS62" s="133" t="s">
        <v>577</v>
      </c>
      <c r="AT62" s="17">
        <f>VLOOKUP(D62,'MAP Guidelines'!B:B,1,0)</f>
        <v>6734.911</v>
      </c>
    </row>
    <row r="63" spans="1:46" s="17" customFormat="1" ht="32.25" customHeight="1">
      <c r="A63" s="82" t="s">
        <v>261</v>
      </c>
      <c r="B63" s="58" t="s">
        <v>14</v>
      </c>
      <c r="C63" s="34">
        <v>768</v>
      </c>
      <c r="D63" s="34">
        <v>768.911</v>
      </c>
      <c r="E63" s="40">
        <v>47469007683</v>
      </c>
      <c r="F63" s="40">
        <v>10047469007680</v>
      </c>
      <c r="G63" s="64" t="s">
        <v>500</v>
      </c>
      <c r="H63" s="64" t="s">
        <v>397</v>
      </c>
      <c r="I63" s="64" t="s">
        <v>524</v>
      </c>
      <c r="J63" s="40"/>
      <c r="K63" s="32" t="s">
        <v>218</v>
      </c>
      <c r="L63" s="133" t="s">
        <v>125</v>
      </c>
      <c r="M63" s="59" t="s">
        <v>36</v>
      </c>
      <c r="N63" s="59"/>
      <c r="O63" s="60"/>
      <c r="P63" s="61">
        <v>60</v>
      </c>
      <c r="Q63" s="62">
        <v>9.9015</v>
      </c>
      <c r="R63" s="94">
        <v>10.99</v>
      </c>
      <c r="S63" s="151">
        <v>10.99</v>
      </c>
      <c r="T63" s="128">
        <v>16.69</v>
      </c>
      <c r="U63" s="63">
        <f t="shared" si="6"/>
        <v>118.81800000000001</v>
      </c>
      <c r="V63" s="64">
        <v>12</v>
      </c>
      <c r="W63" s="64">
        <v>1</v>
      </c>
      <c r="X63" s="65">
        <v>1.98</v>
      </c>
      <c r="Y63" s="65">
        <v>1.98</v>
      </c>
      <c r="Z63" s="65">
        <v>4.09</v>
      </c>
      <c r="AA63" s="65">
        <v>8.5</v>
      </c>
      <c r="AB63" s="65">
        <v>6.5</v>
      </c>
      <c r="AC63" s="65">
        <v>5</v>
      </c>
      <c r="AD63" s="65">
        <f t="shared" si="7"/>
        <v>0.15986689814814814</v>
      </c>
      <c r="AE63" s="65">
        <v>0.147797</v>
      </c>
      <c r="AF63" s="65">
        <v>1.98</v>
      </c>
      <c r="AG63" s="64">
        <v>22</v>
      </c>
      <c r="AH63" s="64">
        <v>10</v>
      </c>
      <c r="AI63" s="66">
        <f t="shared" si="8"/>
        <v>220</v>
      </c>
      <c r="AJ63" s="40">
        <v>47469007683</v>
      </c>
      <c r="AK63" s="34">
        <v>768.911</v>
      </c>
      <c r="AL63" s="64"/>
      <c r="AM63" s="64"/>
      <c r="AN63" s="64"/>
      <c r="AO63" s="64"/>
      <c r="AP63" s="157"/>
      <c r="AQ63" s="161">
        <v>0</v>
      </c>
      <c r="AR63" s="167">
        <v>395.64</v>
      </c>
      <c r="AS63" s="133" t="s">
        <v>578</v>
      </c>
      <c r="AT63" s="17">
        <f>VLOOKUP(D63,'MAP Guidelines'!B:B,1,0)</f>
        <v>768.911</v>
      </c>
    </row>
    <row r="64" spans="1:46" s="17" customFormat="1" ht="32.25" customHeight="1">
      <c r="A64" s="82" t="s">
        <v>261</v>
      </c>
      <c r="B64" s="58" t="s">
        <v>14</v>
      </c>
      <c r="C64" s="34">
        <v>224</v>
      </c>
      <c r="D64" s="34">
        <v>224.911</v>
      </c>
      <c r="E64" s="40">
        <v>47469002244</v>
      </c>
      <c r="F64" s="40">
        <v>10047469002241</v>
      </c>
      <c r="G64" s="64" t="s">
        <v>500</v>
      </c>
      <c r="H64" s="64" t="s">
        <v>398</v>
      </c>
      <c r="I64" s="64" t="s">
        <v>524</v>
      </c>
      <c r="J64" s="40"/>
      <c r="K64" s="32" t="s">
        <v>217</v>
      </c>
      <c r="L64" s="133" t="s">
        <v>126</v>
      </c>
      <c r="M64" s="59"/>
      <c r="N64" s="59"/>
      <c r="O64" s="60"/>
      <c r="P64" s="61">
        <v>150</v>
      </c>
      <c r="Q64" s="62">
        <v>25.2</v>
      </c>
      <c r="R64" s="94">
        <v>22.99</v>
      </c>
      <c r="S64" s="151">
        <v>22.99</v>
      </c>
      <c r="T64" s="128">
        <v>41.99</v>
      </c>
      <c r="U64" s="63">
        <f t="shared" si="6"/>
        <v>302.4</v>
      </c>
      <c r="V64" s="64">
        <v>12</v>
      </c>
      <c r="W64" s="64">
        <v>1</v>
      </c>
      <c r="X64" s="65">
        <v>2.58</v>
      </c>
      <c r="Y64" s="65">
        <v>2.58</v>
      </c>
      <c r="Z64" s="65">
        <v>4.94</v>
      </c>
      <c r="AA64" s="65">
        <v>10.75</v>
      </c>
      <c r="AB64" s="65">
        <v>8.25</v>
      </c>
      <c r="AC64" s="65">
        <v>5.8125</v>
      </c>
      <c r="AD64" s="65">
        <f t="shared" si="7"/>
        <v>0.2983194986979167</v>
      </c>
      <c r="AE64" s="65">
        <v>0.533</v>
      </c>
      <c r="AF64" s="65">
        <v>6.634</v>
      </c>
      <c r="AG64" s="64">
        <v>18</v>
      </c>
      <c r="AH64" s="64">
        <v>8</v>
      </c>
      <c r="AI64" s="66">
        <f t="shared" si="8"/>
        <v>144</v>
      </c>
      <c r="AJ64" s="40">
        <v>47469002244</v>
      </c>
      <c r="AK64" s="34">
        <v>224.911</v>
      </c>
      <c r="AL64" s="64"/>
      <c r="AM64" s="64"/>
      <c r="AN64" s="64"/>
      <c r="AO64" s="64"/>
      <c r="AP64" s="157"/>
      <c r="AQ64" s="161">
        <v>3927.0000000000005</v>
      </c>
      <c r="AR64" s="167">
        <v>1103.52</v>
      </c>
      <c r="AS64" s="133" t="s">
        <v>579</v>
      </c>
      <c r="AT64" s="17">
        <f>VLOOKUP(D64,'MAP Guidelines'!B:B,1,0)</f>
        <v>224.911</v>
      </c>
    </row>
    <row r="65" spans="1:46" s="17" customFormat="1" ht="32.25" customHeight="1">
      <c r="A65" s="82" t="s">
        <v>261</v>
      </c>
      <c r="B65" s="58" t="s">
        <v>14</v>
      </c>
      <c r="C65" s="34">
        <v>228</v>
      </c>
      <c r="D65" s="34">
        <v>228.911</v>
      </c>
      <c r="E65" s="40">
        <v>47469002282</v>
      </c>
      <c r="F65" s="40">
        <v>10047469002289</v>
      </c>
      <c r="G65" s="64" t="s">
        <v>500</v>
      </c>
      <c r="H65" s="64" t="s">
        <v>399</v>
      </c>
      <c r="I65" s="64" t="s">
        <v>524</v>
      </c>
      <c r="J65" s="40"/>
      <c r="K65" s="32" t="s">
        <v>217</v>
      </c>
      <c r="L65" s="133" t="s">
        <v>127</v>
      </c>
      <c r="M65" s="59"/>
      <c r="N65" s="59"/>
      <c r="O65" s="60"/>
      <c r="P65" s="61">
        <v>90</v>
      </c>
      <c r="Q65" s="62">
        <v>17.85</v>
      </c>
      <c r="R65" s="94">
        <v>16.99</v>
      </c>
      <c r="S65" s="151">
        <v>14.99</v>
      </c>
      <c r="T65" s="128">
        <v>29.79</v>
      </c>
      <c r="U65" s="63">
        <f t="shared" si="6"/>
        <v>214.20000000000002</v>
      </c>
      <c r="V65" s="64">
        <v>12</v>
      </c>
      <c r="W65" s="64">
        <v>1</v>
      </c>
      <c r="X65" s="65">
        <v>2.31</v>
      </c>
      <c r="Y65" s="65">
        <v>2.31</v>
      </c>
      <c r="Z65" s="65">
        <v>4.3</v>
      </c>
      <c r="AA65" s="65">
        <v>9.75</v>
      </c>
      <c r="AB65" s="65">
        <v>7.44</v>
      </c>
      <c r="AC65" s="65">
        <v>5.25</v>
      </c>
      <c r="AD65" s="65">
        <f t="shared" si="7"/>
        <v>0.22039062500000003</v>
      </c>
      <c r="AE65" s="65">
        <v>0.332831</v>
      </c>
      <c r="AF65" s="65">
        <v>4.24</v>
      </c>
      <c r="AG65" s="64">
        <v>22</v>
      </c>
      <c r="AH65" s="64">
        <v>10</v>
      </c>
      <c r="AI65" s="66">
        <f t="shared" si="8"/>
        <v>220</v>
      </c>
      <c r="AJ65" s="40">
        <v>47469002282</v>
      </c>
      <c r="AK65" s="34">
        <v>228.911</v>
      </c>
      <c r="AL65" s="64"/>
      <c r="AM65" s="64"/>
      <c r="AN65" s="64"/>
      <c r="AO65" s="64"/>
      <c r="AP65" s="157">
        <v>12</v>
      </c>
      <c r="AQ65" s="161">
        <v>0</v>
      </c>
      <c r="AR65" s="167">
        <v>0</v>
      </c>
      <c r="AS65" s="133" t="s">
        <v>580</v>
      </c>
      <c r="AT65" s="17">
        <f>VLOOKUP(D65,'MAP Guidelines'!B:B,1,0)</f>
        <v>228.911</v>
      </c>
    </row>
    <row r="66" spans="1:46" s="17" customFormat="1" ht="32.25" customHeight="1">
      <c r="A66" s="82" t="s">
        <v>261</v>
      </c>
      <c r="B66" s="58" t="s">
        <v>14</v>
      </c>
      <c r="C66" s="34">
        <v>800</v>
      </c>
      <c r="D66" s="34">
        <v>800.911</v>
      </c>
      <c r="E66" s="40">
        <v>47469008000</v>
      </c>
      <c r="F66" s="40">
        <v>10047469008007</v>
      </c>
      <c r="G66" s="64" t="s">
        <v>322</v>
      </c>
      <c r="H66" s="64" t="s">
        <v>322</v>
      </c>
      <c r="I66" s="64" t="s">
        <v>524</v>
      </c>
      <c r="J66" s="40"/>
      <c r="K66" s="32" t="s">
        <v>221</v>
      </c>
      <c r="L66" s="133" t="s">
        <v>128</v>
      </c>
      <c r="M66" s="59" t="s">
        <v>21</v>
      </c>
      <c r="N66" s="59"/>
      <c r="O66" s="60"/>
      <c r="P66" s="61">
        <v>90</v>
      </c>
      <c r="Q66" s="62">
        <v>6.3</v>
      </c>
      <c r="R66" s="94">
        <v>8.99</v>
      </c>
      <c r="S66" s="151">
        <v>8.99</v>
      </c>
      <c r="T66" s="128">
        <v>10.49</v>
      </c>
      <c r="U66" s="63">
        <f t="shared" si="6"/>
        <v>75.6</v>
      </c>
      <c r="V66" s="64">
        <v>12</v>
      </c>
      <c r="W66" s="64">
        <v>1</v>
      </c>
      <c r="X66" s="65">
        <v>1.984</v>
      </c>
      <c r="Y66" s="65">
        <v>1.984</v>
      </c>
      <c r="Z66" s="65">
        <v>4.094</v>
      </c>
      <c r="AA66" s="65">
        <v>8.5</v>
      </c>
      <c r="AB66" s="65">
        <v>6.5</v>
      </c>
      <c r="AC66" s="65">
        <v>5</v>
      </c>
      <c r="AD66" s="65">
        <f t="shared" si="7"/>
        <v>0.15986689814814814</v>
      </c>
      <c r="AE66" s="65">
        <v>0.188142</v>
      </c>
      <c r="AF66" s="65">
        <v>2.49</v>
      </c>
      <c r="AG66" s="64">
        <v>22</v>
      </c>
      <c r="AH66" s="64">
        <v>10</v>
      </c>
      <c r="AI66" s="66">
        <f t="shared" si="8"/>
        <v>220</v>
      </c>
      <c r="AJ66" s="40">
        <v>47469008000</v>
      </c>
      <c r="AK66" s="34">
        <v>800.911</v>
      </c>
      <c r="AL66" s="64" t="s">
        <v>503</v>
      </c>
      <c r="AM66" s="64"/>
      <c r="AN66" s="64"/>
      <c r="AO66" s="64"/>
      <c r="AP66" s="157"/>
      <c r="AQ66" s="161">
        <v>0</v>
      </c>
      <c r="AR66" s="167">
        <v>323.64</v>
      </c>
      <c r="AS66" s="133" t="s">
        <v>581</v>
      </c>
      <c r="AT66" s="17">
        <f>VLOOKUP(D66,'MAP Guidelines'!B:B,1,0)</f>
        <v>800.911</v>
      </c>
    </row>
    <row r="67" spans="1:46" s="17" customFormat="1" ht="32.25" customHeight="1">
      <c r="A67" s="82" t="s">
        <v>261</v>
      </c>
      <c r="B67" s="58" t="s">
        <v>14</v>
      </c>
      <c r="C67" s="34">
        <v>7369</v>
      </c>
      <c r="D67" s="34">
        <v>7369</v>
      </c>
      <c r="E67" s="40">
        <v>47469073695</v>
      </c>
      <c r="F67" s="40">
        <v>10047469073692</v>
      </c>
      <c r="G67" s="64" t="s">
        <v>323</v>
      </c>
      <c r="H67" s="64" t="s">
        <v>323</v>
      </c>
      <c r="I67" s="64" t="s">
        <v>524</v>
      </c>
      <c r="J67" s="40" t="s">
        <v>460</v>
      </c>
      <c r="K67" s="32" t="s">
        <v>76</v>
      </c>
      <c r="L67" s="133" t="s">
        <v>172</v>
      </c>
      <c r="M67" s="59"/>
      <c r="N67" s="59" t="s">
        <v>254</v>
      </c>
      <c r="O67" s="60" t="s">
        <v>241</v>
      </c>
      <c r="P67" s="61">
        <v>90</v>
      </c>
      <c r="Q67" s="62">
        <v>8.69</v>
      </c>
      <c r="R67" s="94">
        <v>11.99</v>
      </c>
      <c r="S67" s="151">
        <v>9.99</v>
      </c>
      <c r="T67" s="128">
        <v>14.99</v>
      </c>
      <c r="U67" s="63">
        <f t="shared" si="6"/>
        <v>104.28</v>
      </c>
      <c r="V67" s="64">
        <v>12</v>
      </c>
      <c r="W67" s="64">
        <v>1</v>
      </c>
      <c r="X67" s="65">
        <v>3</v>
      </c>
      <c r="Y67" s="65">
        <v>3</v>
      </c>
      <c r="Z67" s="65">
        <v>3.77</v>
      </c>
      <c r="AA67" s="65">
        <v>12.5</v>
      </c>
      <c r="AB67" s="65">
        <v>9.5</v>
      </c>
      <c r="AC67" s="65">
        <v>4.6</v>
      </c>
      <c r="AD67" s="65">
        <f t="shared" si="7"/>
        <v>0.31611689814814814</v>
      </c>
      <c r="AE67" s="65">
        <v>0.7</v>
      </c>
      <c r="AF67" s="65">
        <v>8.7</v>
      </c>
      <c r="AG67" s="64">
        <v>15</v>
      </c>
      <c r="AH67" s="64">
        <v>10</v>
      </c>
      <c r="AI67" s="66">
        <f t="shared" si="8"/>
        <v>150</v>
      </c>
      <c r="AJ67" s="40">
        <v>47469073695</v>
      </c>
      <c r="AK67" s="34">
        <v>7369</v>
      </c>
      <c r="AL67" s="64" t="s">
        <v>506</v>
      </c>
      <c r="AM67" s="64"/>
      <c r="AN67" s="64"/>
      <c r="AO67" s="64"/>
      <c r="AP67" s="157"/>
      <c r="AQ67" s="161">
        <v>13014</v>
      </c>
      <c r="AR67" s="167">
        <v>1308.69</v>
      </c>
      <c r="AS67" s="133" t="s">
        <v>172</v>
      </c>
      <c r="AT67" s="17">
        <f>VLOOKUP(D67,'MAP Guidelines'!B:B,1,0)</f>
        <v>7369</v>
      </c>
    </row>
    <row r="68" spans="1:46" s="17" customFormat="1" ht="32.25" customHeight="1">
      <c r="A68" s="82" t="s">
        <v>261</v>
      </c>
      <c r="B68" s="58" t="s">
        <v>14</v>
      </c>
      <c r="C68" s="34">
        <v>5744</v>
      </c>
      <c r="D68" s="34" t="s">
        <v>533</v>
      </c>
      <c r="E68" s="40">
        <v>47469057442</v>
      </c>
      <c r="F68" s="40">
        <v>10047469057449</v>
      </c>
      <c r="G68" s="64" t="s">
        <v>324</v>
      </c>
      <c r="H68" s="64" t="s">
        <v>500</v>
      </c>
      <c r="I68" s="143" t="s">
        <v>523</v>
      </c>
      <c r="J68" s="40"/>
      <c r="K68" s="32" t="s">
        <v>223</v>
      </c>
      <c r="L68" s="133" t="s">
        <v>129</v>
      </c>
      <c r="M68" s="59"/>
      <c r="N68" s="59"/>
      <c r="O68" s="60"/>
      <c r="P68" s="61">
        <v>30</v>
      </c>
      <c r="Q68" s="62">
        <v>12.6</v>
      </c>
      <c r="R68" s="94">
        <v>13.99</v>
      </c>
      <c r="S68" s="151">
        <v>12.99</v>
      </c>
      <c r="T68" s="128">
        <v>20.99</v>
      </c>
      <c r="U68" s="63">
        <f t="shared" si="6"/>
        <v>151.2</v>
      </c>
      <c r="V68" s="64">
        <v>12</v>
      </c>
      <c r="W68" s="64">
        <v>1</v>
      </c>
      <c r="X68" s="65">
        <v>2.38</v>
      </c>
      <c r="Y68" s="65">
        <v>2.38</v>
      </c>
      <c r="Z68" s="65">
        <v>6.48</v>
      </c>
      <c r="AA68" s="65">
        <v>11</v>
      </c>
      <c r="AB68" s="65">
        <v>8.38</v>
      </c>
      <c r="AC68" s="65">
        <v>7.31</v>
      </c>
      <c r="AD68" s="65">
        <f t="shared" si="7"/>
        <v>0.3899512731481482</v>
      </c>
      <c r="AE68" s="65">
        <v>0.17</v>
      </c>
      <c r="AF68" s="65">
        <v>2.4</v>
      </c>
      <c r="AG68" s="64">
        <v>18</v>
      </c>
      <c r="AH68" s="64">
        <v>7</v>
      </c>
      <c r="AI68" s="66">
        <f t="shared" si="8"/>
        <v>126</v>
      </c>
      <c r="AJ68" s="40">
        <v>47469057442</v>
      </c>
      <c r="AK68" s="34">
        <v>5744.921</v>
      </c>
      <c r="AL68" s="64" t="s">
        <v>502</v>
      </c>
      <c r="AM68" s="64" t="s">
        <v>502</v>
      </c>
      <c r="AN68" s="64" t="s">
        <v>517</v>
      </c>
      <c r="AO68" s="64" t="s">
        <v>521</v>
      </c>
      <c r="AP68" s="157"/>
      <c r="AQ68" s="161">
        <v>33100.2</v>
      </c>
      <c r="AR68" s="167">
        <v>0</v>
      </c>
      <c r="AS68" s="133" t="s">
        <v>582</v>
      </c>
      <c r="AT68" s="17" t="e">
        <f>VLOOKUP(D68,'MAP Guidelines'!B:B,1,0)</f>
        <v>#N/A</v>
      </c>
    </row>
    <row r="69" spans="1:46" s="17" customFormat="1" ht="32.25" customHeight="1">
      <c r="A69" s="82" t="s">
        <v>261</v>
      </c>
      <c r="B69" s="58" t="s">
        <v>14</v>
      </c>
      <c r="C69" s="34"/>
      <c r="D69" s="34">
        <v>5982</v>
      </c>
      <c r="E69" s="40">
        <v>47469059828</v>
      </c>
      <c r="F69" s="40"/>
      <c r="G69" s="64" t="s">
        <v>500</v>
      </c>
      <c r="H69" s="64" t="s">
        <v>496</v>
      </c>
      <c r="I69" s="64" t="s">
        <v>525</v>
      </c>
      <c r="J69" s="40" t="s">
        <v>497</v>
      </c>
      <c r="K69" s="32" t="s">
        <v>71</v>
      </c>
      <c r="L69" s="168" t="s">
        <v>498</v>
      </c>
      <c r="M69" s="59"/>
      <c r="N69" s="59"/>
      <c r="O69" s="60"/>
      <c r="P69" s="61">
        <v>240</v>
      </c>
      <c r="Q69" s="62">
        <v>17.81</v>
      </c>
      <c r="R69" s="94">
        <v>23.77</v>
      </c>
      <c r="S69" s="151">
        <v>23.77</v>
      </c>
      <c r="T69" s="128">
        <v>19.99</v>
      </c>
      <c r="U69" s="63">
        <v>213.72</v>
      </c>
      <c r="V69" s="64">
        <v>12</v>
      </c>
      <c r="W69" s="64"/>
      <c r="X69" s="65"/>
      <c r="Y69" s="65"/>
      <c r="Z69" s="65"/>
      <c r="AA69" s="65"/>
      <c r="AB69" s="65"/>
      <c r="AC69" s="65"/>
      <c r="AD69" s="65"/>
      <c r="AE69" s="65"/>
      <c r="AF69" s="65"/>
      <c r="AG69" s="64"/>
      <c r="AH69" s="64"/>
      <c r="AI69" s="66"/>
      <c r="AJ69" s="40"/>
      <c r="AK69" s="34"/>
      <c r="AL69" s="64"/>
      <c r="AM69" s="64"/>
      <c r="AN69" s="64"/>
      <c r="AO69" s="64"/>
      <c r="AP69" s="157"/>
      <c r="AQ69" s="161">
        <v>0</v>
      </c>
      <c r="AR69" s="167">
        <v>0</v>
      </c>
      <c r="AS69" s="133"/>
      <c r="AT69" s="17" t="e">
        <f>VLOOKUP(D69,'MAP Guidelines'!B:B,1,0)</f>
        <v>#N/A</v>
      </c>
    </row>
    <row r="70" spans="1:46" s="17" customFormat="1" ht="32.25" customHeight="1">
      <c r="A70" s="82" t="s">
        <v>261</v>
      </c>
      <c r="B70" s="58" t="s">
        <v>14</v>
      </c>
      <c r="C70" s="34">
        <v>5303</v>
      </c>
      <c r="D70" s="34">
        <v>5303.9419</v>
      </c>
      <c r="E70" s="40">
        <v>47469053031</v>
      </c>
      <c r="F70" s="40">
        <v>10047469053038</v>
      </c>
      <c r="G70" s="64" t="s">
        <v>325</v>
      </c>
      <c r="H70" s="64" t="s">
        <v>500</v>
      </c>
      <c r="I70" s="143" t="s">
        <v>523</v>
      </c>
      <c r="J70" s="40"/>
      <c r="K70" s="32" t="s">
        <v>71</v>
      </c>
      <c r="L70" s="133" t="s">
        <v>130</v>
      </c>
      <c r="M70" s="59"/>
      <c r="N70" s="59"/>
      <c r="O70" s="60"/>
      <c r="P70" s="61">
        <v>120</v>
      </c>
      <c r="Q70" s="62">
        <v>16.8</v>
      </c>
      <c r="R70" s="94">
        <v>19.99</v>
      </c>
      <c r="S70" s="151">
        <v>0</v>
      </c>
      <c r="T70" s="128">
        <v>27.99</v>
      </c>
      <c r="U70" s="63">
        <f aca="true" t="shared" si="9" ref="U70:U94">Q70*V70</f>
        <v>201.60000000000002</v>
      </c>
      <c r="V70" s="64">
        <v>12</v>
      </c>
      <c r="W70" s="64">
        <v>1</v>
      </c>
      <c r="X70" s="65">
        <v>5.125</v>
      </c>
      <c r="Y70" s="65">
        <v>2.56</v>
      </c>
      <c r="Z70" s="65">
        <v>6.375</v>
      </c>
      <c r="AA70" s="65">
        <v>15.94</v>
      </c>
      <c r="AB70" s="65">
        <v>11.06</v>
      </c>
      <c r="AC70" s="65">
        <v>7.25</v>
      </c>
      <c r="AD70" s="65">
        <f aca="true" t="shared" si="10" ref="AD70:AD92">(AA70*AB70*AC70/1728)</f>
        <v>0.7396695023148149</v>
      </c>
      <c r="AE70" s="65">
        <v>0.429328</v>
      </c>
      <c r="AF70" s="65">
        <v>5.92</v>
      </c>
      <c r="AG70" s="64">
        <v>8</v>
      </c>
      <c r="AH70" s="64">
        <v>7</v>
      </c>
      <c r="AI70" s="66">
        <f aca="true" t="shared" si="11" ref="AI70:AI88">AG70*AH70</f>
        <v>56</v>
      </c>
      <c r="AJ70" s="40">
        <v>47469053031</v>
      </c>
      <c r="AK70" s="34">
        <v>5303.9419</v>
      </c>
      <c r="AL70" s="64" t="s">
        <v>509</v>
      </c>
      <c r="AM70" s="64"/>
      <c r="AN70" s="64"/>
      <c r="AO70" s="64"/>
      <c r="AP70" s="157"/>
      <c r="AQ70" s="161">
        <v>189964.19999999998</v>
      </c>
      <c r="AR70" s="167">
        <v>0</v>
      </c>
      <c r="AS70" s="133" t="s">
        <v>583</v>
      </c>
      <c r="AT70" s="17" t="e">
        <f>VLOOKUP(D70,'MAP Guidelines'!B:B,1,0)</f>
        <v>#N/A</v>
      </c>
    </row>
    <row r="71" spans="1:46" s="17" customFormat="1" ht="32.25" customHeight="1">
      <c r="A71" s="82" t="s">
        <v>261</v>
      </c>
      <c r="B71" s="58" t="s">
        <v>14</v>
      </c>
      <c r="C71" s="34">
        <v>949</v>
      </c>
      <c r="D71" s="34">
        <v>949.921</v>
      </c>
      <c r="E71" s="40">
        <v>47469009496</v>
      </c>
      <c r="F71" s="40">
        <v>10047469009493</v>
      </c>
      <c r="G71" s="64" t="s">
        <v>326</v>
      </c>
      <c r="H71" s="64" t="s">
        <v>500</v>
      </c>
      <c r="I71" s="143" t="s">
        <v>523</v>
      </c>
      <c r="J71" s="40"/>
      <c r="K71" s="32" t="s">
        <v>167</v>
      </c>
      <c r="L71" s="133" t="s">
        <v>131</v>
      </c>
      <c r="M71" s="59" t="s">
        <v>21</v>
      </c>
      <c r="N71" s="59"/>
      <c r="O71" s="60"/>
      <c r="P71" s="61">
        <v>30</v>
      </c>
      <c r="Q71" s="62">
        <v>6.3</v>
      </c>
      <c r="R71" s="94">
        <v>6.99</v>
      </c>
      <c r="S71" s="151">
        <v>6.99</v>
      </c>
      <c r="T71" s="128">
        <v>10.49</v>
      </c>
      <c r="U71" s="63">
        <f t="shared" si="9"/>
        <v>75.6</v>
      </c>
      <c r="V71" s="64">
        <v>12</v>
      </c>
      <c r="W71" s="64">
        <v>1</v>
      </c>
      <c r="X71" s="65">
        <v>1.94</v>
      </c>
      <c r="Y71" s="65">
        <v>1.94</v>
      </c>
      <c r="Z71" s="65">
        <v>3.63</v>
      </c>
      <c r="AA71" s="65">
        <v>8.25</v>
      </c>
      <c r="AB71" s="65">
        <v>6.31</v>
      </c>
      <c r="AC71" s="65">
        <v>4.44</v>
      </c>
      <c r="AD71" s="65">
        <f t="shared" si="10"/>
        <v>0.13375885416666666</v>
      </c>
      <c r="AE71" s="65">
        <v>0.080424</v>
      </c>
      <c r="AF71" s="65">
        <v>1.18</v>
      </c>
      <c r="AG71" s="64">
        <v>32</v>
      </c>
      <c r="AH71" s="64">
        <v>10</v>
      </c>
      <c r="AI71" s="66">
        <f t="shared" si="11"/>
        <v>320</v>
      </c>
      <c r="AJ71" s="40">
        <v>47469009496</v>
      </c>
      <c r="AK71" s="34">
        <v>949.921</v>
      </c>
      <c r="AL71" s="64" t="s">
        <v>503</v>
      </c>
      <c r="AM71" s="64"/>
      <c r="AN71" s="64"/>
      <c r="AO71" s="64"/>
      <c r="AP71" s="157"/>
      <c r="AQ71" s="161">
        <v>50940.75</v>
      </c>
      <c r="AR71" s="167">
        <v>0</v>
      </c>
      <c r="AS71" s="133" t="s">
        <v>584</v>
      </c>
      <c r="AT71" s="17">
        <f>VLOOKUP(D71,'MAP Guidelines'!B:B,1,0)</f>
        <v>949.921</v>
      </c>
    </row>
    <row r="72" spans="1:46" s="17" customFormat="1" ht="32.25" customHeight="1">
      <c r="A72" s="82" t="s">
        <v>261</v>
      </c>
      <c r="B72" s="58" t="s">
        <v>14</v>
      </c>
      <c r="C72" s="34">
        <v>7102</v>
      </c>
      <c r="D72" s="34">
        <v>7102.921</v>
      </c>
      <c r="E72" s="40">
        <v>47469071028</v>
      </c>
      <c r="F72" s="40">
        <v>10047469071025</v>
      </c>
      <c r="G72" s="64" t="s">
        <v>327</v>
      </c>
      <c r="H72" s="64" t="s">
        <v>500</v>
      </c>
      <c r="I72" s="143" t="s">
        <v>523</v>
      </c>
      <c r="J72" s="40"/>
      <c r="K72" s="32" t="s">
        <v>166</v>
      </c>
      <c r="L72" s="133" t="s">
        <v>174</v>
      </c>
      <c r="M72" s="59" t="s">
        <v>33</v>
      </c>
      <c r="N72" s="59"/>
      <c r="O72" s="60"/>
      <c r="P72" s="61">
        <v>30</v>
      </c>
      <c r="Q72" s="62">
        <v>16.25</v>
      </c>
      <c r="R72" s="94">
        <v>15.99</v>
      </c>
      <c r="S72" s="151">
        <v>14.99</v>
      </c>
      <c r="T72" s="128">
        <v>27.08</v>
      </c>
      <c r="U72" s="63">
        <f t="shared" si="9"/>
        <v>195</v>
      </c>
      <c r="V72" s="64">
        <v>12</v>
      </c>
      <c r="W72" s="64">
        <v>1</v>
      </c>
      <c r="X72" s="65">
        <v>2.52</v>
      </c>
      <c r="Y72" s="65">
        <v>2.52</v>
      </c>
      <c r="Z72" s="65">
        <v>4.38</v>
      </c>
      <c r="AA72" s="65">
        <v>10.56</v>
      </c>
      <c r="AB72" s="65">
        <v>8.06</v>
      </c>
      <c r="AC72" s="65">
        <v>5.31</v>
      </c>
      <c r="AD72" s="65">
        <f t="shared" si="10"/>
        <v>0.261547</v>
      </c>
      <c r="AE72" s="65">
        <v>0.22</v>
      </c>
      <c r="AF72" s="65">
        <v>2.97</v>
      </c>
      <c r="AG72" s="64">
        <v>22</v>
      </c>
      <c r="AH72" s="64">
        <v>10</v>
      </c>
      <c r="AI72" s="66">
        <f t="shared" si="11"/>
        <v>220</v>
      </c>
      <c r="AJ72" s="40">
        <v>47469071028</v>
      </c>
      <c r="AK72" s="34">
        <v>7102.921</v>
      </c>
      <c r="AL72" s="64" t="s">
        <v>510</v>
      </c>
      <c r="AM72" s="64"/>
      <c r="AN72" s="64"/>
      <c r="AO72" s="64"/>
      <c r="AP72" s="157"/>
      <c r="AQ72" s="161">
        <v>2913.75</v>
      </c>
      <c r="AR72" s="167">
        <v>0</v>
      </c>
      <c r="AS72" s="133" t="s">
        <v>585</v>
      </c>
      <c r="AT72" s="17" t="e">
        <f>VLOOKUP(D72,'MAP Guidelines'!B:B,1,0)</f>
        <v>#N/A</v>
      </c>
    </row>
    <row r="73" spans="1:46" s="17" customFormat="1" ht="32.25" customHeight="1">
      <c r="A73" s="82" t="s">
        <v>261</v>
      </c>
      <c r="B73" s="58" t="s">
        <v>37</v>
      </c>
      <c r="C73" s="34">
        <v>1024</v>
      </c>
      <c r="D73" s="34">
        <v>1024.911</v>
      </c>
      <c r="E73" s="40">
        <v>80987010247</v>
      </c>
      <c r="F73" s="40">
        <v>10080987010244</v>
      </c>
      <c r="G73" s="64" t="s">
        <v>401</v>
      </c>
      <c r="H73" s="64" t="s">
        <v>500</v>
      </c>
      <c r="I73" s="143" t="s">
        <v>523</v>
      </c>
      <c r="J73" s="40" t="s">
        <v>458</v>
      </c>
      <c r="K73" s="32" t="s">
        <v>220</v>
      </c>
      <c r="L73" s="133" t="s">
        <v>178</v>
      </c>
      <c r="M73" s="59"/>
      <c r="N73" s="59" t="s">
        <v>39</v>
      </c>
      <c r="O73" s="60"/>
      <c r="P73" s="61">
        <v>12</v>
      </c>
      <c r="Q73" s="62">
        <v>3.65</v>
      </c>
      <c r="R73" s="94">
        <v>4.99</v>
      </c>
      <c r="S73" s="151">
        <v>27.99</v>
      </c>
      <c r="T73" s="128">
        <v>6.09</v>
      </c>
      <c r="U73" s="63">
        <f t="shared" si="9"/>
        <v>21.9</v>
      </c>
      <c r="V73" s="64">
        <v>6</v>
      </c>
      <c r="W73" s="64">
        <v>1</v>
      </c>
      <c r="X73" s="65">
        <v>2.75</v>
      </c>
      <c r="Y73" s="65">
        <v>2</v>
      </c>
      <c r="Z73" s="65">
        <v>4.5</v>
      </c>
      <c r="AA73" s="65">
        <v>12.69</v>
      </c>
      <c r="AB73" s="65">
        <v>4.81</v>
      </c>
      <c r="AC73" s="65">
        <v>3.25</v>
      </c>
      <c r="AD73" s="65">
        <f t="shared" si="10"/>
        <v>0.114801171875</v>
      </c>
      <c r="AE73" s="65">
        <v>0.12</v>
      </c>
      <c r="AF73" s="65">
        <v>0.93</v>
      </c>
      <c r="AG73" s="64">
        <v>27</v>
      </c>
      <c r="AH73" s="64">
        <v>12</v>
      </c>
      <c r="AI73" s="66">
        <f t="shared" si="11"/>
        <v>324</v>
      </c>
      <c r="AJ73" s="40">
        <v>80987010247</v>
      </c>
      <c r="AK73" s="34">
        <v>1024.911</v>
      </c>
      <c r="AL73" s="64" t="s">
        <v>502</v>
      </c>
      <c r="AM73" s="64" t="s">
        <v>502</v>
      </c>
      <c r="AN73" s="64" t="s">
        <v>517</v>
      </c>
      <c r="AO73" s="64" t="s">
        <v>521</v>
      </c>
      <c r="AP73" s="157"/>
      <c r="AQ73" s="161">
        <v>4843.8</v>
      </c>
      <c r="AR73" s="167">
        <v>0</v>
      </c>
      <c r="AS73" s="133"/>
      <c r="AT73" s="17">
        <f>VLOOKUP(D73,'MAP Guidelines'!B:B,1,0)</f>
        <v>1024.911</v>
      </c>
    </row>
    <row r="74" spans="1:46" s="17" customFormat="1" ht="32.25" customHeight="1">
      <c r="A74" s="82" t="s">
        <v>261</v>
      </c>
      <c r="B74" s="58" t="s">
        <v>37</v>
      </c>
      <c r="C74" s="34">
        <v>1028</v>
      </c>
      <c r="D74" s="34">
        <v>1028.911</v>
      </c>
      <c r="E74" s="40">
        <v>80987010285</v>
      </c>
      <c r="F74" s="40">
        <v>10080987010282</v>
      </c>
      <c r="G74" s="64" t="s">
        <v>328</v>
      </c>
      <c r="H74" s="64" t="s">
        <v>500</v>
      </c>
      <c r="I74" s="143" t="s">
        <v>523</v>
      </c>
      <c r="J74" s="40" t="s">
        <v>458</v>
      </c>
      <c r="K74" s="32" t="s">
        <v>220</v>
      </c>
      <c r="L74" s="133" t="s">
        <v>179</v>
      </c>
      <c r="M74" s="59"/>
      <c r="N74" s="59" t="s">
        <v>39</v>
      </c>
      <c r="O74" s="60"/>
      <c r="P74" s="61">
        <v>15</v>
      </c>
      <c r="Q74" s="62">
        <v>3.55</v>
      </c>
      <c r="R74" s="94">
        <v>4.99</v>
      </c>
      <c r="S74" s="151">
        <v>24.99</v>
      </c>
      <c r="T74" s="128">
        <v>5.89</v>
      </c>
      <c r="U74" s="63">
        <f t="shared" si="9"/>
        <v>21.299999999999997</v>
      </c>
      <c r="V74" s="64">
        <v>6</v>
      </c>
      <c r="W74" s="64">
        <v>1</v>
      </c>
      <c r="X74" s="65">
        <v>2.75</v>
      </c>
      <c r="Y74" s="65">
        <v>2</v>
      </c>
      <c r="Z74" s="65">
        <v>4.5</v>
      </c>
      <c r="AA74" s="65">
        <v>12.69</v>
      </c>
      <c r="AB74" s="65">
        <v>4.81</v>
      </c>
      <c r="AC74" s="65">
        <v>3.25</v>
      </c>
      <c r="AD74" s="65">
        <f t="shared" si="10"/>
        <v>0.114801171875</v>
      </c>
      <c r="AE74" s="65">
        <v>0.14</v>
      </c>
      <c r="AF74" s="65">
        <v>1.05</v>
      </c>
      <c r="AG74" s="64">
        <v>27</v>
      </c>
      <c r="AH74" s="64">
        <v>12</v>
      </c>
      <c r="AI74" s="66">
        <f t="shared" si="11"/>
        <v>324</v>
      </c>
      <c r="AJ74" s="40">
        <v>80987010285</v>
      </c>
      <c r="AK74" s="34">
        <v>1028.911</v>
      </c>
      <c r="AL74" s="64" t="s">
        <v>511</v>
      </c>
      <c r="AM74" s="64" t="s">
        <v>511</v>
      </c>
      <c r="AN74" s="64" t="s">
        <v>517</v>
      </c>
      <c r="AO74" s="64" t="s">
        <v>521</v>
      </c>
      <c r="AP74" s="157"/>
      <c r="AQ74" s="161">
        <v>37.8</v>
      </c>
      <c r="AR74" s="167">
        <v>0</v>
      </c>
      <c r="AS74" s="133" t="s">
        <v>586</v>
      </c>
      <c r="AT74" s="17">
        <f>VLOOKUP(D74,'MAP Guidelines'!B:B,1,0)</f>
        <v>1028.911</v>
      </c>
    </row>
    <row r="75" spans="1:46" s="17" customFormat="1" ht="32.25" customHeight="1">
      <c r="A75" s="82" t="s">
        <v>261</v>
      </c>
      <c r="B75" s="58" t="s">
        <v>37</v>
      </c>
      <c r="C75" s="34">
        <v>1018</v>
      </c>
      <c r="D75" s="34">
        <v>1018.911</v>
      </c>
      <c r="E75" s="40">
        <v>80987010186</v>
      </c>
      <c r="F75" s="40">
        <v>10080987010183</v>
      </c>
      <c r="G75" s="64" t="s">
        <v>500</v>
      </c>
      <c r="H75" s="64" t="s">
        <v>402</v>
      </c>
      <c r="I75" s="64" t="s">
        <v>524</v>
      </c>
      <c r="J75" s="40" t="s">
        <v>469</v>
      </c>
      <c r="K75" s="32" t="s">
        <v>220</v>
      </c>
      <c r="L75" s="133" t="s">
        <v>180</v>
      </c>
      <c r="M75" s="59"/>
      <c r="N75" s="59" t="s">
        <v>39</v>
      </c>
      <c r="O75" s="60"/>
      <c r="P75" s="61">
        <v>30</v>
      </c>
      <c r="Q75" s="62">
        <v>5.75</v>
      </c>
      <c r="R75" s="94">
        <v>7.99</v>
      </c>
      <c r="S75" s="151">
        <v>7.99</v>
      </c>
      <c r="T75" s="128">
        <v>9.59</v>
      </c>
      <c r="U75" s="63">
        <f t="shared" si="9"/>
        <v>138</v>
      </c>
      <c r="V75" s="64">
        <v>24</v>
      </c>
      <c r="W75" s="64">
        <v>1</v>
      </c>
      <c r="X75" s="65">
        <v>3</v>
      </c>
      <c r="Y75" s="65">
        <v>2</v>
      </c>
      <c r="Z75" s="65">
        <v>5</v>
      </c>
      <c r="AA75" s="65">
        <v>12.94</v>
      </c>
      <c r="AB75" s="65">
        <v>10.56</v>
      </c>
      <c r="AC75" s="65">
        <v>7.25</v>
      </c>
      <c r="AD75" s="65">
        <f t="shared" si="10"/>
        <v>0.5733138888888889</v>
      </c>
      <c r="AE75" s="65">
        <v>0.23</v>
      </c>
      <c r="AF75" s="65">
        <v>6.5</v>
      </c>
      <c r="AG75" s="64">
        <v>12</v>
      </c>
      <c r="AH75" s="64">
        <v>10</v>
      </c>
      <c r="AI75" s="66">
        <f t="shared" si="11"/>
        <v>120</v>
      </c>
      <c r="AJ75" s="40">
        <v>80987010186</v>
      </c>
      <c r="AK75" s="34">
        <v>1018.911</v>
      </c>
      <c r="AL75" s="64"/>
      <c r="AM75" s="64"/>
      <c r="AN75" s="64"/>
      <c r="AO75" s="64"/>
      <c r="AP75" s="157"/>
      <c r="AQ75" s="161">
        <v>0</v>
      </c>
      <c r="AR75" s="167">
        <v>0</v>
      </c>
      <c r="AS75" s="133" t="s">
        <v>587</v>
      </c>
      <c r="AT75" s="17">
        <f>VLOOKUP(D75,'MAP Guidelines'!B:B,1,0)</f>
        <v>1018.911</v>
      </c>
    </row>
    <row r="76" spans="1:46" s="17" customFormat="1" ht="32.25" customHeight="1">
      <c r="A76" s="82" t="s">
        <v>261</v>
      </c>
      <c r="B76" s="58" t="s">
        <v>37</v>
      </c>
      <c r="C76" s="34">
        <v>1091</v>
      </c>
      <c r="D76" s="34">
        <v>1091.911</v>
      </c>
      <c r="E76" s="40">
        <v>80987010919</v>
      </c>
      <c r="F76" s="40">
        <v>10080987010916</v>
      </c>
      <c r="G76" s="64" t="s">
        <v>403</v>
      </c>
      <c r="H76" s="64" t="s">
        <v>500</v>
      </c>
      <c r="I76" s="143" t="s">
        <v>523</v>
      </c>
      <c r="J76" s="40" t="s">
        <v>458</v>
      </c>
      <c r="K76" s="32" t="s">
        <v>220</v>
      </c>
      <c r="L76" s="133" t="s">
        <v>181</v>
      </c>
      <c r="M76" s="59"/>
      <c r="N76" s="59" t="s">
        <v>39</v>
      </c>
      <c r="O76" s="60"/>
      <c r="P76" s="61">
        <v>60</v>
      </c>
      <c r="Q76" s="62">
        <v>10</v>
      </c>
      <c r="R76" s="94">
        <v>12.99</v>
      </c>
      <c r="S76" s="151">
        <v>24.99</v>
      </c>
      <c r="T76" s="128">
        <v>16.69</v>
      </c>
      <c r="U76" s="63">
        <f t="shared" si="9"/>
        <v>240</v>
      </c>
      <c r="V76" s="64">
        <v>24</v>
      </c>
      <c r="W76" s="64">
        <v>1</v>
      </c>
      <c r="X76" s="65">
        <v>4.5</v>
      </c>
      <c r="Y76" s="65">
        <v>3.125</v>
      </c>
      <c r="Z76" s="65">
        <v>5.63</v>
      </c>
      <c r="AA76" s="65">
        <v>14.44</v>
      </c>
      <c r="AB76" s="65">
        <v>13.13</v>
      </c>
      <c r="AC76" s="65">
        <v>12.25</v>
      </c>
      <c r="AD76" s="65">
        <f t="shared" si="10"/>
        <v>1.3440773726851853</v>
      </c>
      <c r="AE76" s="65">
        <v>0.42</v>
      </c>
      <c r="AF76" s="65">
        <v>11.55</v>
      </c>
      <c r="AG76" s="64">
        <v>9</v>
      </c>
      <c r="AH76" s="64">
        <v>4</v>
      </c>
      <c r="AI76" s="66">
        <f t="shared" si="11"/>
        <v>36</v>
      </c>
      <c r="AJ76" s="40">
        <v>80987010919</v>
      </c>
      <c r="AK76" s="34">
        <v>1091.911</v>
      </c>
      <c r="AL76" s="64" t="s">
        <v>502</v>
      </c>
      <c r="AM76" s="64" t="s">
        <v>502</v>
      </c>
      <c r="AN76" s="64" t="s">
        <v>517</v>
      </c>
      <c r="AO76" s="64" t="s">
        <v>521</v>
      </c>
      <c r="AP76" s="157"/>
      <c r="AQ76" s="161">
        <v>24101.2</v>
      </c>
      <c r="AR76" s="167">
        <v>0</v>
      </c>
      <c r="AS76" s="133"/>
      <c r="AT76" s="17">
        <f>VLOOKUP(D76,'MAP Guidelines'!B:B,1,0)</f>
        <v>1091.911</v>
      </c>
    </row>
    <row r="77" spans="1:46" s="17" customFormat="1" ht="32.25" customHeight="1">
      <c r="A77" s="82" t="s">
        <v>261</v>
      </c>
      <c r="B77" s="58" t="s">
        <v>37</v>
      </c>
      <c r="C77" s="34">
        <v>1061</v>
      </c>
      <c r="D77" s="34">
        <v>1061.911</v>
      </c>
      <c r="E77" s="40">
        <v>80987010612</v>
      </c>
      <c r="F77" s="40">
        <v>10080987010619</v>
      </c>
      <c r="G77" s="64" t="s">
        <v>500</v>
      </c>
      <c r="H77" s="64" t="s">
        <v>404</v>
      </c>
      <c r="I77" s="64" t="s">
        <v>524</v>
      </c>
      <c r="J77" s="40"/>
      <c r="K77" s="32" t="s">
        <v>220</v>
      </c>
      <c r="L77" s="133" t="s">
        <v>182</v>
      </c>
      <c r="M77" s="59"/>
      <c r="N77" s="59" t="s">
        <v>40</v>
      </c>
      <c r="O77" s="60"/>
      <c r="P77" s="61">
        <v>30</v>
      </c>
      <c r="Q77" s="62">
        <v>5.75</v>
      </c>
      <c r="R77" s="94">
        <v>7.99</v>
      </c>
      <c r="S77" s="151">
        <v>7.99</v>
      </c>
      <c r="T77" s="128">
        <v>9.59</v>
      </c>
      <c r="U77" s="63">
        <f t="shared" si="9"/>
        <v>138</v>
      </c>
      <c r="V77" s="64">
        <v>24</v>
      </c>
      <c r="W77" s="64">
        <v>1</v>
      </c>
      <c r="X77" s="65">
        <v>3</v>
      </c>
      <c r="Y77" s="65">
        <v>2</v>
      </c>
      <c r="Z77" s="65">
        <v>5</v>
      </c>
      <c r="AA77" s="65">
        <v>12.94</v>
      </c>
      <c r="AB77" s="65">
        <v>10.56</v>
      </c>
      <c r="AC77" s="65">
        <v>7.25</v>
      </c>
      <c r="AD77" s="65">
        <f t="shared" si="10"/>
        <v>0.5733138888888889</v>
      </c>
      <c r="AE77" s="65">
        <v>0.231</v>
      </c>
      <c r="AF77" s="65">
        <v>6.5</v>
      </c>
      <c r="AG77" s="64">
        <v>12</v>
      </c>
      <c r="AH77" s="64">
        <v>10</v>
      </c>
      <c r="AI77" s="66">
        <f t="shared" si="11"/>
        <v>120</v>
      </c>
      <c r="AJ77" s="40">
        <v>80987010612</v>
      </c>
      <c r="AK77" s="34">
        <v>1061.911</v>
      </c>
      <c r="AL77" s="64"/>
      <c r="AM77" s="64"/>
      <c r="AN77" s="64"/>
      <c r="AO77" s="64"/>
      <c r="AP77" s="157"/>
      <c r="AQ77" s="161">
        <v>0</v>
      </c>
      <c r="AR77" s="167">
        <v>5632.95</v>
      </c>
      <c r="AS77" s="133" t="s">
        <v>588</v>
      </c>
      <c r="AT77" s="17" t="e">
        <f>VLOOKUP(D77,'MAP Guidelines'!B:B,1,0)</f>
        <v>#N/A</v>
      </c>
    </row>
    <row r="78" spans="1:46" s="17" customFormat="1" ht="32.25" customHeight="1">
      <c r="A78" s="82" t="s">
        <v>261</v>
      </c>
      <c r="B78" s="58" t="s">
        <v>37</v>
      </c>
      <c r="C78" s="34">
        <v>1092</v>
      </c>
      <c r="D78" s="34">
        <v>1092.911</v>
      </c>
      <c r="E78" s="40">
        <v>80987010926</v>
      </c>
      <c r="F78" s="40">
        <v>10080987010923</v>
      </c>
      <c r="G78" s="64" t="s">
        <v>329</v>
      </c>
      <c r="H78" s="64" t="s">
        <v>500</v>
      </c>
      <c r="I78" s="143" t="s">
        <v>523</v>
      </c>
      <c r="J78" s="40" t="s">
        <v>458</v>
      </c>
      <c r="K78" s="32" t="s">
        <v>220</v>
      </c>
      <c r="L78" s="133" t="s">
        <v>183</v>
      </c>
      <c r="M78" s="59"/>
      <c r="N78" s="59" t="s">
        <v>40</v>
      </c>
      <c r="O78" s="60"/>
      <c r="P78" s="61">
        <v>60</v>
      </c>
      <c r="Q78" s="62">
        <v>10</v>
      </c>
      <c r="R78" s="94">
        <v>12.99</v>
      </c>
      <c r="S78" s="151">
        <v>24.99</v>
      </c>
      <c r="T78" s="128">
        <v>16.69</v>
      </c>
      <c r="U78" s="63">
        <f t="shared" si="9"/>
        <v>240</v>
      </c>
      <c r="V78" s="64">
        <v>24</v>
      </c>
      <c r="W78" s="64">
        <v>1</v>
      </c>
      <c r="X78" s="65">
        <v>4.5</v>
      </c>
      <c r="Y78" s="65">
        <v>3.125</v>
      </c>
      <c r="Z78" s="65">
        <v>5.63</v>
      </c>
      <c r="AA78" s="65">
        <v>14.44</v>
      </c>
      <c r="AB78" s="65">
        <v>13.13</v>
      </c>
      <c r="AC78" s="65">
        <v>12.25</v>
      </c>
      <c r="AD78" s="65">
        <f t="shared" si="10"/>
        <v>1.3440773726851853</v>
      </c>
      <c r="AE78" s="65">
        <v>0.42</v>
      </c>
      <c r="AF78" s="65">
        <v>11.55</v>
      </c>
      <c r="AG78" s="64">
        <v>9</v>
      </c>
      <c r="AH78" s="64">
        <v>4</v>
      </c>
      <c r="AI78" s="66">
        <f t="shared" si="11"/>
        <v>36</v>
      </c>
      <c r="AJ78" s="40">
        <v>80987010926</v>
      </c>
      <c r="AK78" s="34">
        <v>1092.911</v>
      </c>
      <c r="AL78" s="64" t="s">
        <v>511</v>
      </c>
      <c r="AM78" s="64" t="s">
        <v>511</v>
      </c>
      <c r="AN78" s="64" t="s">
        <v>517</v>
      </c>
      <c r="AO78" s="64" t="s">
        <v>521</v>
      </c>
      <c r="AP78" s="157"/>
      <c r="AQ78" s="161">
        <v>0</v>
      </c>
      <c r="AR78" s="167">
        <v>0</v>
      </c>
      <c r="AS78" s="133"/>
      <c r="AT78" s="17" t="e">
        <f>VLOOKUP(D78,'MAP Guidelines'!B:B,1,0)</f>
        <v>#N/A</v>
      </c>
    </row>
    <row r="79" spans="1:46" s="17" customFormat="1" ht="32.25" customHeight="1">
      <c r="A79" s="82" t="s">
        <v>261</v>
      </c>
      <c r="B79" s="58" t="s">
        <v>37</v>
      </c>
      <c r="C79" s="34">
        <v>1023</v>
      </c>
      <c r="D79" s="34" t="s">
        <v>649</v>
      </c>
      <c r="E79" s="40">
        <v>80987010230</v>
      </c>
      <c r="F79" s="40">
        <v>10080987010237</v>
      </c>
      <c r="G79" s="64" t="s">
        <v>405</v>
      </c>
      <c r="H79" s="64" t="s">
        <v>500</v>
      </c>
      <c r="I79" s="143" t="s">
        <v>523</v>
      </c>
      <c r="J79" s="40" t="s">
        <v>458</v>
      </c>
      <c r="K79" s="32" t="s">
        <v>220</v>
      </c>
      <c r="L79" s="133" t="s">
        <v>184</v>
      </c>
      <c r="M79" s="59"/>
      <c r="N79" s="59" t="s">
        <v>41</v>
      </c>
      <c r="O79" s="60"/>
      <c r="P79" s="61">
        <v>12</v>
      </c>
      <c r="Q79" s="62">
        <v>3.65</v>
      </c>
      <c r="R79" s="94">
        <v>4.99</v>
      </c>
      <c r="S79" s="151">
        <v>27.99</v>
      </c>
      <c r="T79" s="128">
        <v>6.09</v>
      </c>
      <c r="U79" s="63">
        <f t="shared" si="9"/>
        <v>21.9</v>
      </c>
      <c r="V79" s="64">
        <v>6</v>
      </c>
      <c r="W79" s="64">
        <v>1</v>
      </c>
      <c r="X79" s="65">
        <v>2.75</v>
      </c>
      <c r="Y79" s="65">
        <v>2</v>
      </c>
      <c r="Z79" s="65">
        <v>4.5</v>
      </c>
      <c r="AA79" s="65">
        <v>12.69</v>
      </c>
      <c r="AB79" s="65">
        <v>4.81</v>
      </c>
      <c r="AC79" s="65">
        <v>3.25</v>
      </c>
      <c r="AD79" s="65">
        <f t="shared" si="10"/>
        <v>0.114801171875</v>
      </c>
      <c r="AE79" s="65">
        <v>0.12</v>
      </c>
      <c r="AF79" s="65">
        <v>0.93</v>
      </c>
      <c r="AG79" s="64">
        <v>27</v>
      </c>
      <c r="AH79" s="64">
        <v>12</v>
      </c>
      <c r="AI79" s="66">
        <f t="shared" si="11"/>
        <v>324</v>
      </c>
      <c r="AJ79" s="40">
        <v>80987010230</v>
      </c>
      <c r="AK79" s="34">
        <v>1023.911</v>
      </c>
      <c r="AL79" s="64" t="s">
        <v>502</v>
      </c>
      <c r="AM79" s="64" t="s">
        <v>502</v>
      </c>
      <c r="AN79" s="64" t="s">
        <v>517</v>
      </c>
      <c r="AO79" s="64" t="s">
        <v>521</v>
      </c>
      <c r="AP79" s="157"/>
      <c r="AQ79" s="161">
        <v>434.7</v>
      </c>
      <c r="AR79" s="167">
        <v>0</v>
      </c>
      <c r="AS79" s="133"/>
      <c r="AT79" s="17" t="e">
        <f>VLOOKUP(D79,'MAP Guidelines'!B:B,1,0)</f>
        <v>#N/A</v>
      </c>
    </row>
    <row r="80" spans="1:46" s="17" customFormat="1" ht="32.25" customHeight="1">
      <c r="A80" s="82" t="s">
        <v>261</v>
      </c>
      <c r="B80" s="58" t="s">
        <v>37</v>
      </c>
      <c r="C80" s="34">
        <v>1090</v>
      </c>
      <c r="D80" s="34">
        <v>1090.911</v>
      </c>
      <c r="E80" s="40">
        <v>80987010902</v>
      </c>
      <c r="F80" s="40">
        <v>10080987010909</v>
      </c>
      <c r="G80" s="64" t="s">
        <v>330</v>
      </c>
      <c r="H80" s="64" t="s">
        <v>500</v>
      </c>
      <c r="I80" s="143" t="s">
        <v>523</v>
      </c>
      <c r="J80" s="40" t="s">
        <v>458</v>
      </c>
      <c r="K80" s="32" t="s">
        <v>220</v>
      </c>
      <c r="L80" s="133" t="s">
        <v>185</v>
      </c>
      <c r="M80" s="59"/>
      <c r="N80" s="59" t="s">
        <v>42</v>
      </c>
      <c r="O80" s="60"/>
      <c r="P80" s="61">
        <v>60</v>
      </c>
      <c r="Q80" s="62">
        <v>10</v>
      </c>
      <c r="R80" s="94">
        <v>12.99</v>
      </c>
      <c r="S80" s="151">
        <v>24.99</v>
      </c>
      <c r="T80" s="128">
        <v>16.69</v>
      </c>
      <c r="U80" s="63">
        <f t="shared" si="9"/>
        <v>240</v>
      </c>
      <c r="V80" s="64">
        <v>24</v>
      </c>
      <c r="W80" s="64">
        <v>1</v>
      </c>
      <c r="X80" s="65">
        <v>4.5</v>
      </c>
      <c r="Y80" s="65">
        <v>3.125</v>
      </c>
      <c r="Z80" s="65">
        <v>5.63</v>
      </c>
      <c r="AA80" s="65">
        <v>14.44</v>
      </c>
      <c r="AB80" s="65">
        <v>13.13</v>
      </c>
      <c r="AC80" s="65">
        <v>12.25</v>
      </c>
      <c r="AD80" s="65">
        <f t="shared" si="10"/>
        <v>1.3440773726851853</v>
      </c>
      <c r="AE80" s="65">
        <v>0.42</v>
      </c>
      <c r="AF80" s="65">
        <v>11.55</v>
      </c>
      <c r="AG80" s="64">
        <v>9</v>
      </c>
      <c r="AH80" s="64">
        <v>4</v>
      </c>
      <c r="AI80" s="66">
        <f t="shared" si="11"/>
        <v>36</v>
      </c>
      <c r="AJ80" s="40">
        <v>80987010902</v>
      </c>
      <c r="AK80" s="34">
        <v>1090.911</v>
      </c>
      <c r="AL80" s="64" t="s">
        <v>502</v>
      </c>
      <c r="AM80" s="64" t="s">
        <v>502</v>
      </c>
      <c r="AN80" s="64" t="s">
        <v>517</v>
      </c>
      <c r="AO80" s="64" t="s">
        <v>521</v>
      </c>
      <c r="AP80" s="157"/>
      <c r="AQ80" s="161">
        <v>20523.4</v>
      </c>
      <c r="AR80" s="167">
        <v>0</v>
      </c>
      <c r="AS80" s="133"/>
      <c r="AT80" s="17">
        <f>VLOOKUP(D80,'MAP Guidelines'!B:B,1,0)</f>
        <v>1090.911</v>
      </c>
    </row>
    <row r="81" spans="1:46" s="17" customFormat="1" ht="32.25" customHeight="1">
      <c r="A81" s="82" t="s">
        <v>261</v>
      </c>
      <c r="B81" s="58" t="s">
        <v>37</v>
      </c>
      <c r="C81" s="34">
        <v>1027</v>
      </c>
      <c r="D81" s="34">
        <v>1027.911</v>
      </c>
      <c r="E81" s="40">
        <v>80987010278</v>
      </c>
      <c r="F81" s="40">
        <v>10080987010275</v>
      </c>
      <c r="G81" s="64" t="s">
        <v>500</v>
      </c>
      <c r="H81" s="64" t="s">
        <v>406</v>
      </c>
      <c r="I81" s="64" t="s">
        <v>524</v>
      </c>
      <c r="J81" s="40" t="s">
        <v>466</v>
      </c>
      <c r="K81" s="32" t="s">
        <v>220</v>
      </c>
      <c r="L81" s="133" t="s">
        <v>186</v>
      </c>
      <c r="M81" s="59"/>
      <c r="N81" s="59" t="s">
        <v>42</v>
      </c>
      <c r="O81" s="60"/>
      <c r="P81" s="61">
        <v>15</v>
      </c>
      <c r="Q81" s="62">
        <v>3.55</v>
      </c>
      <c r="R81" s="94">
        <v>4.99</v>
      </c>
      <c r="S81" s="151">
        <v>4.99</v>
      </c>
      <c r="T81" s="128">
        <v>5.89</v>
      </c>
      <c r="U81" s="63">
        <f t="shared" si="9"/>
        <v>21.299999999999997</v>
      </c>
      <c r="V81" s="64">
        <v>6</v>
      </c>
      <c r="W81" s="64">
        <v>1</v>
      </c>
      <c r="X81" s="65">
        <v>2.75</v>
      </c>
      <c r="Y81" s="65">
        <v>2</v>
      </c>
      <c r="Z81" s="65">
        <v>4.5</v>
      </c>
      <c r="AA81" s="65">
        <v>12.69</v>
      </c>
      <c r="AB81" s="65">
        <v>4.81</v>
      </c>
      <c r="AC81" s="65">
        <v>3.25</v>
      </c>
      <c r="AD81" s="65">
        <f t="shared" si="10"/>
        <v>0.114801171875</v>
      </c>
      <c r="AE81" s="65">
        <v>0.14</v>
      </c>
      <c r="AF81" s="65">
        <v>1.05</v>
      </c>
      <c r="AG81" s="64">
        <v>27</v>
      </c>
      <c r="AH81" s="64">
        <v>12</v>
      </c>
      <c r="AI81" s="66">
        <f t="shared" si="11"/>
        <v>324</v>
      </c>
      <c r="AJ81" s="40">
        <v>80987010278</v>
      </c>
      <c r="AK81" s="34">
        <v>1027.911</v>
      </c>
      <c r="AL81" s="64"/>
      <c r="AM81" s="64"/>
      <c r="AN81" s="64"/>
      <c r="AO81" s="64"/>
      <c r="AP81" s="157"/>
      <c r="AQ81" s="161">
        <v>0</v>
      </c>
      <c r="AR81" s="167">
        <v>0</v>
      </c>
      <c r="AS81" s="133"/>
      <c r="AT81" s="17">
        <f>VLOOKUP(D81,'MAP Guidelines'!B:B,1,0)</f>
        <v>1027.911</v>
      </c>
    </row>
    <row r="82" spans="1:46" s="17" customFormat="1" ht="32.25" customHeight="1">
      <c r="A82" s="82" t="s">
        <v>261</v>
      </c>
      <c r="B82" s="58" t="s">
        <v>37</v>
      </c>
      <c r="C82" s="34">
        <v>1017</v>
      </c>
      <c r="D82" s="34">
        <v>1017.911</v>
      </c>
      <c r="E82" s="40">
        <v>80987010179</v>
      </c>
      <c r="F82" s="40">
        <v>10080987010176</v>
      </c>
      <c r="G82" s="64" t="s">
        <v>331</v>
      </c>
      <c r="H82" s="64" t="s">
        <v>500</v>
      </c>
      <c r="I82" s="143" t="s">
        <v>523</v>
      </c>
      <c r="J82" s="40" t="s">
        <v>458</v>
      </c>
      <c r="K82" s="32" t="s">
        <v>220</v>
      </c>
      <c r="L82" s="133" t="s">
        <v>187</v>
      </c>
      <c r="M82" s="59"/>
      <c r="N82" s="59" t="s">
        <v>42</v>
      </c>
      <c r="O82" s="60"/>
      <c r="P82" s="61">
        <v>30</v>
      </c>
      <c r="Q82" s="62">
        <v>5.75</v>
      </c>
      <c r="R82" s="94">
        <v>6.99</v>
      </c>
      <c r="S82" s="151">
        <v>27.99</v>
      </c>
      <c r="T82" s="128">
        <v>9.59</v>
      </c>
      <c r="U82" s="63">
        <f t="shared" si="9"/>
        <v>138</v>
      </c>
      <c r="V82" s="64">
        <v>24</v>
      </c>
      <c r="W82" s="64">
        <v>1</v>
      </c>
      <c r="X82" s="65">
        <v>3</v>
      </c>
      <c r="Y82" s="65">
        <v>2</v>
      </c>
      <c r="Z82" s="65">
        <v>5</v>
      </c>
      <c r="AA82" s="65">
        <v>12.94</v>
      </c>
      <c r="AB82" s="65">
        <v>10.56</v>
      </c>
      <c r="AC82" s="65">
        <v>7.25</v>
      </c>
      <c r="AD82" s="65">
        <f t="shared" si="10"/>
        <v>0.5733138888888889</v>
      </c>
      <c r="AE82" s="65">
        <v>0.23</v>
      </c>
      <c r="AF82" s="65">
        <v>6.5</v>
      </c>
      <c r="AG82" s="64">
        <v>12</v>
      </c>
      <c r="AH82" s="64">
        <v>10</v>
      </c>
      <c r="AI82" s="66">
        <f t="shared" si="11"/>
        <v>120</v>
      </c>
      <c r="AJ82" s="40">
        <v>80987010179</v>
      </c>
      <c r="AK82" s="34">
        <v>1017.911</v>
      </c>
      <c r="AL82" s="64" t="s">
        <v>502</v>
      </c>
      <c r="AM82" s="64" t="s">
        <v>502</v>
      </c>
      <c r="AN82" s="64" t="s">
        <v>517</v>
      </c>
      <c r="AO82" s="64" t="s">
        <v>521</v>
      </c>
      <c r="AP82" s="157"/>
      <c r="AQ82" s="161">
        <v>252</v>
      </c>
      <c r="AR82" s="167">
        <v>0</v>
      </c>
      <c r="AS82" s="133" t="s">
        <v>589</v>
      </c>
      <c r="AT82" s="17">
        <f>VLOOKUP(D82,'MAP Guidelines'!B:B,1,0)</f>
        <v>1017.911</v>
      </c>
    </row>
    <row r="83" spans="1:46" s="17" customFormat="1" ht="32.25" customHeight="1">
      <c r="A83" s="82" t="s">
        <v>261</v>
      </c>
      <c r="B83" s="58" t="s">
        <v>37</v>
      </c>
      <c r="C83" s="34">
        <v>1022</v>
      </c>
      <c r="D83" s="34">
        <v>1022.911</v>
      </c>
      <c r="E83" s="40">
        <v>80987010223</v>
      </c>
      <c r="F83" s="40">
        <v>10080987010220</v>
      </c>
      <c r="G83" s="64" t="s">
        <v>407</v>
      </c>
      <c r="H83" s="64" t="s">
        <v>500</v>
      </c>
      <c r="I83" s="143" t="s">
        <v>523</v>
      </c>
      <c r="J83" s="40" t="s">
        <v>458</v>
      </c>
      <c r="K83" s="32" t="s">
        <v>220</v>
      </c>
      <c r="L83" s="133" t="s">
        <v>188</v>
      </c>
      <c r="M83" s="59"/>
      <c r="N83" s="59" t="s">
        <v>38</v>
      </c>
      <c r="O83" s="60"/>
      <c r="P83" s="61">
        <v>12</v>
      </c>
      <c r="Q83" s="62">
        <v>3.65</v>
      </c>
      <c r="R83" s="94">
        <v>4.99</v>
      </c>
      <c r="S83" s="151">
        <v>27.99</v>
      </c>
      <c r="T83" s="128">
        <v>6.09</v>
      </c>
      <c r="U83" s="63">
        <f t="shared" si="9"/>
        <v>21.9</v>
      </c>
      <c r="V83" s="64">
        <v>6</v>
      </c>
      <c r="W83" s="64">
        <v>1</v>
      </c>
      <c r="X83" s="65">
        <v>2.75</v>
      </c>
      <c r="Y83" s="65">
        <v>2</v>
      </c>
      <c r="Z83" s="65">
        <v>4.5</v>
      </c>
      <c r="AA83" s="65">
        <v>12.69</v>
      </c>
      <c r="AB83" s="65">
        <v>4.81</v>
      </c>
      <c r="AC83" s="65">
        <v>3.25</v>
      </c>
      <c r="AD83" s="65">
        <f t="shared" si="10"/>
        <v>0.114801171875</v>
      </c>
      <c r="AE83" s="65">
        <v>0.12</v>
      </c>
      <c r="AF83" s="65">
        <v>0.93</v>
      </c>
      <c r="AG83" s="64">
        <v>27</v>
      </c>
      <c r="AH83" s="64">
        <v>12</v>
      </c>
      <c r="AI83" s="66">
        <f t="shared" si="11"/>
        <v>324</v>
      </c>
      <c r="AJ83" s="40">
        <v>80987010223</v>
      </c>
      <c r="AK83" s="34">
        <v>1022.911</v>
      </c>
      <c r="AL83" s="64" t="s">
        <v>502</v>
      </c>
      <c r="AM83" s="64" t="s">
        <v>502</v>
      </c>
      <c r="AN83" s="64" t="s">
        <v>517</v>
      </c>
      <c r="AO83" s="64"/>
      <c r="AP83" s="157"/>
      <c r="AQ83" s="161">
        <v>0</v>
      </c>
      <c r="AR83" s="167">
        <v>0</v>
      </c>
      <c r="AS83" s="133" t="s">
        <v>590</v>
      </c>
      <c r="AT83" s="17">
        <f>VLOOKUP(D83,'MAP Guidelines'!B:B,1,0)</f>
        <v>1022.911</v>
      </c>
    </row>
    <row r="84" spans="1:46" s="17" customFormat="1" ht="32.25" customHeight="1">
      <c r="A84" s="82" t="s">
        <v>261</v>
      </c>
      <c r="B84" s="58" t="s">
        <v>37</v>
      </c>
      <c r="C84" s="34">
        <v>1011</v>
      </c>
      <c r="D84" s="34">
        <v>1011.911</v>
      </c>
      <c r="E84" s="40">
        <v>80987010117</v>
      </c>
      <c r="F84" s="40">
        <v>10080987010114</v>
      </c>
      <c r="G84" s="64" t="s">
        <v>408</v>
      </c>
      <c r="H84" s="64" t="s">
        <v>500</v>
      </c>
      <c r="I84" s="143" t="s">
        <v>523</v>
      </c>
      <c r="J84" s="40" t="s">
        <v>458</v>
      </c>
      <c r="K84" s="32" t="s">
        <v>220</v>
      </c>
      <c r="L84" s="133" t="s">
        <v>189</v>
      </c>
      <c r="M84" s="59"/>
      <c r="N84" s="59" t="s">
        <v>38</v>
      </c>
      <c r="O84" s="60"/>
      <c r="P84" s="61">
        <v>15</v>
      </c>
      <c r="Q84" s="62">
        <v>3.55</v>
      </c>
      <c r="R84" s="94">
        <v>4.99</v>
      </c>
      <c r="S84" s="151">
        <v>24.99</v>
      </c>
      <c r="T84" s="128">
        <v>5.89</v>
      </c>
      <c r="U84" s="63">
        <f t="shared" si="9"/>
        <v>21.299999999999997</v>
      </c>
      <c r="V84" s="64">
        <v>6</v>
      </c>
      <c r="W84" s="64">
        <v>1</v>
      </c>
      <c r="X84" s="65">
        <v>2.75</v>
      </c>
      <c r="Y84" s="65">
        <v>2</v>
      </c>
      <c r="Z84" s="65">
        <v>4.5</v>
      </c>
      <c r="AA84" s="65">
        <v>12.69</v>
      </c>
      <c r="AB84" s="65">
        <v>4.81</v>
      </c>
      <c r="AC84" s="65">
        <v>3.25</v>
      </c>
      <c r="AD84" s="65">
        <f t="shared" si="10"/>
        <v>0.114801171875</v>
      </c>
      <c r="AE84" s="65">
        <v>0.14</v>
      </c>
      <c r="AF84" s="65">
        <v>1.05</v>
      </c>
      <c r="AG84" s="64">
        <v>27</v>
      </c>
      <c r="AH84" s="64">
        <v>12</v>
      </c>
      <c r="AI84" s="66">
        <f t="shared" si="11"/>
        <v>324</v>
      </c>
      <c r="AJ84" s="40">
        <v>80987010117</v>
      </c>
      <c r="AK84" s="34">
        <v>1011.911</v>
      </c>
      <c r="AL84" s="64" t="s">
        <v>502</v>
      </c>
      <c r="AM84" s="64" t="s">
        <v>502</v>
      </c>
      <c r="AN84" s="64" t="s">
        <v>517</v>
      </c>
      <c r="AO84" s="64" t="s">
        <v>521</v>
      </c>
      <c r="AP84" s="157"/>
      <c r="AQ84" s="161">
        <v>94.5</v>
      </c>
      <c r="AR84" s="167">
        <v>0</v>
      </c>
      <c r="AS84" s="133" t="s">
        <v>591</v>
      </c>
      <c r="AT84" s="17" t="e">
        <f>VLOOKUP(D84,'MAP Guidelines'!B:B,1,0)</f>
        <v>#N/A</v>
      </c>
    </row>
    <row r="85" spans="1:46" s="17" customFormat="1" ht="32.25" customHeight="1">
      <c r="A85" s="82" t="s">
        <v>261</v>
      </c>
      <c r="B85" s="58" t="s">
        <v>37</v>
      </c>
      <c r="C85" s="34">
        <v>1016</v>
      </c>
      <c r="D85" s="34">
        <v>1016.911</v>
      </c>
      <c r="E85" s="40">
        <v>80987010162</v>
      </c>
      <c r="F85" s="40">
        <v>10080987010169</v>
      </c>
      <c r="G85" s="64" t="s">
        <v>500</v>
      </c>
      <c r="H85" s="64" t="s">
        <v>409</v>
      </c>
      <c r="I85" s="64" t="s">
        <v>524</v>
      </c>
      <c r="J85" s="40"/>
      <c r="K85" s="32" t="s">
        <v>220</v>
      </c>
      <c r="L85" s="133" t="s">
        <v>190</v>
      </c>
      <c r="M85" s="59"/>
      <c r="N85" s="59" t="s">
        <v>38</v>
      </c>
      <c r="O85" s="60"/>
      <c r="P85" s="61">
        <v>30</v>
      </c>
      <c r="Q85" s="62">
        <v>5.75</v>
      </c>
      <c r="R85" s="94">
        <v>7.99</v>
      </c>
      <c r="S85" s="151">
        <v>7.99</v>
      </c>
      <c r="T85" s="128">
        <v>9.59</v>
      </c>
      <c r="U85" s="63">
        <f t="shared" si="9"/>
        <v>138</v>
      </c>
      <c r="V85" s="64">
        <v>24</v>
      </c>
      <c r="W85" s="64">
        <v>1</v>
      </c>
      <c r="X85" s="65">
        <v>3</v>
      </c>
      <c r="Y85" s="65">
        <v>2</v>
      </c>
      <c r="Z85" s="65">
        <v>5</v>
      </c>
      <c r="AA85" s="65">
        <v>12.94</v>
      </c>
      <c r="AB85" s="65">
        <v>10.56</v>
      </c>
      <c r="AC85" s="65">
        <v>7.25</v>
      </c>
      <c r="AD85" s="65">
        <f t="shared" si="10"/>
        <v>0.5733138888888889</v>
      </c>
      <c r="AE85" s="65">
        <v>0.23</v>
      </c>
      <c r="AF85" s="65">
        <v>6.5</v>
      </c>
      <c r="AG85" s="64">
        <v>12</v>
      </c>
      <c r="AH85" s="64">
        <v>10</v>
      </c>
      <c r="AI85" s="66">
        <f t="shared" si="11"/>
        <v>120</v>
      </c>
      <c r="AJ85" s="40">
        <v>80987010162</v>
      </c>
      <c r="AK85" s="34">
        <v>1016.911</v>
      </c>
      <c r="AL85" s="64"/>
      <c r="AM85" s="64"/>
      <c r="AN85" s="64"/>
      <c r="AO85" s="64"/>
      <c r="AP85" s="157"/>
      <c r="AQ85" s="161">
        <v>0</v>
      </c>
      <c r="AR85" s="167">
        <v>503.37</v>
      </c>
      <c r="AS85" s="133" t="s">
        <v>592</v>
      </c>
      <c r="AT85" s="17">
        <f>VLOOKUP(D85,'MAP Guidelines'!B:B,1,0)</f>
        <v>1016.911</v>
      </c>
    </row>
    <row r="86" spans="1:46" s="17" customFormat="1" ht="32.25" customHeight="1">
      <c r="A86" s="82" t="s">
        <v>261</v>
      </c>
      <c r="B86" s="58" t="s">
        <v>37</v>
      </c>
      <c r="C86" s="34">
        <v>1089</v>
      </c>
      <c r="D86" s="34">
        <v>1089.911</v>
      </c>
      <c r="E86" s="40">
        <v>80987010896</v>
      </c>
      <c r="F86" s="40">
        <v>10080987010893</v>
      </c>
      <c r="G86" s="64" t="s">
        <v>332</v>
      </c>
      <c r="H86" s="64" t="s">
        <v>500</v>
      </c>
      <c r="I86" s="143" t="s">
        <v>523</v>
      </c>
      <c r="J86" s="40" t="s">
        <v>458</v>
      </c>
      <c r="K86" s="32" t="s">
        <v>220</v>
      </c>
      <c r="L86" s="133" t="s">
        <v>191</v>
      </c>
      <c r="M86" s="59"/>
      <c r="N86" s="59" t="s">
        <v>38</v>
      </c>
      <c r="O86" s="60"/>
      <c r="P86" s="61">
        <v>60</v>
      </c>
      <c r="Q86" s="62">
        <v>10</v>
      </c>
      <c r="R86" s="94">
        <v>12.99</v>
      </c>
      <c r="S86" s="151">
        <v>24.99</v>
      </c>
      <c r="T86" s="128">
        <v>16.69</v>
      </c>
      <c r="U86" s="63">
        <f t="shared" si="9"/>
        <v>240</v>
      </c>
      <c r="V86" s="64">
        <v>24</v>
      </c>
      <c r="W86" s="64">
        <v>1</v>
      </c>
      <c r="X86" s="65">
        <v>4.5</v>
      </c>
      <c r="Y86" s="65">
        <v>3.125</v>
      </c>
      <c r="Z86" s="65">
        <v>5.63</v>
      </c>
      <c r="AA86" s="65">
        <v>14.44</v>
      </c>
      <c r="AB86" s="65">
        <v>13.13</v>
      </c>
      <c r="AC86" s="65">
        <v>12.25</v>
      </c>
      <c r="AD86" s="65">
        <f t="shared" si="10"/>
        <v>1.3440773726851853</v>
      </c>
      <c r="AE86" s="65">
        <v>0.42</v>
      </c>
      <c r="AF86" s="65">
        <v>11.55</v>
      </c>
      <c r="AG86" s="64">
        <v>9</v>
      </c>
      <c r="AH86" s="64">
        <v>4</v>
      </c>
      <c r="AI86" s="66">
        <f t="shared" si="11"/>
        <v>36</v>
      </c>
      <c r="AJ86" s="40">
        <v>80987010896</v>
      </c>
      <c r="AK86" s="34">
        <v>1089.911</v>
      </c>
      <c r="AL86" s="64" t="s">
        <v>502</v>
      </c>
      <c r="AM86" s="64" t="s">
        <v>502</v>
      </c>
      <c r="AN86" s="64" t="s">
        <v>517</v>
      </c>
      <c r="AO86" s="64" t="s">
        <v>521</v>
      </c>
      <c r="AP86" s="157"/>
      <c r="AQ86" s="161">
        <v>43859.200000000004</v>
      </c>
      <c r="AR86" s="167">
        <v>0</v>
      </c>
      <c r="AS86" s="133" t="s">
        <v>593</v>
      </c>
      <c r="AT86" s="17">
        <f>VLOOKUP(D86,'MAP Guidelines'!B:B,1,0)</f>
        <v>1089.911</v>
      </c>
    </row>
    <row r="87" spans="1:46" s="17" customFormat="1" ht="32.25" customHeight="1">
      <c r="A87" s="82" t="s">
        <v>261</v>
      </c>
      <c r="B87" s="58" t="s">
        <v>14</v>
      </c>
      <c r="C87" s="34">
        <v>16156</v>
      </c>
      <c r="D87" s="34">
        <v>16156.911</v>
      </c>
      <c r="E87" s="40">
        <v>47469161569</v>
      </c>
      <c r="F87" s="40">
        <v>10047469161566</v>
      </c>
      <c r="G87" s="64" t="s">
        <v>333</v>
      </c>
      <c r="H87" s="64" t="s">
        <v>500</v>
      </c>
      <c r="I87" s="143" t="s">
        <v>523</v>
      </c>
      <c r="J87" s="40"/>
      <c r="K87" s="32" t="s">
        <v>73</v>
      </c>
      <c r="L87" s="133" t="s">
        <v>132</v>
      </c>
      <c r="M87" s="59" t="s">
        <v>32</v>
      </c>
      <c r="N87" s="59"/>
      <c r="O87" s="60"/>
      <c r="P87" s="61">
        <v>60</v>
      </c>
      <c r="Q87" s="62">
        <v>7.35</v>
      </c>
      <c r="R87" s="94">
        <v>7.99</v>
      </c>
      <c r="S87" s="151">
        <v>6.99</v>
      </c>
      <c r="T87" s="128">
        <v>12.29</v>
      </c>
      <c r="U87" s="63">
        <f t="shared" si="9"/>
        <v>88.19999999999999</v>
      </c>
      <c r="V87" s="64">
        <v>12</v>
      </c>
      <c r="W87" s="64">
        <v>1</v>
      </c>
      <c r="X87" s="65">
        <v>1.98</v>
      </c>
      <c r="Y87" s="65">
        <v>1.98</v>
      </c>
      <c r="Z87" s="65">
        <v>4.09</v>
      </c>
      <c r="AA87" s="65">
        <v>8.5</v>
      </c>
      <c r="AB87" s="65">
        <v>6.5</v>
      </c>
      <c r="AC87" s="65">
        <v>5</v>
      </c>
      <c r="AD87" s="65">
        <f t="shared" si="10"/>
        <v>0.15986689814814814</v>
      </c>
      <c r="AE87" s="65">
        <v>0.1377</v>
      </c>
      <c r="AF87" s="65">
        <v>1.93</v>
      </c>
      <c r="AG87" s="64">
        <v>22</v>
      </c>
      <c r="AH87" s="64">
        <v>10</v>
      </c>
      <c r="AI87" s="66">
        <f t="shared" si="11"/>
        <v>220</v>
      </c>
      <c r="AJ87" s="40">
        <v>47469161569</v>
      </c>
      <c r="AK87" s="34">
        <v>16156.911</v>
      </c>
      <c r="AL87" s="64" t="s">
        <v>503</v>
      </c>
      <c r="AM87" s="64"/>
      <c r="AN87" s="64"/>
      <c r="AO87" s="64"/>
      <c r="AP87" s="157"/>
      <c r="AQ87" s="161">
        <v>6398.400000000001</v>
      </c>
      <c r="AR87" s="167">
        <v>0</v>
      </c>
      <c r="AS87" s="133" t="s">
        <v>594</v>
      </c>
      <c r="AT87" s="17">
        <f>VLOOKUP(D87,'MAP Guidelines'!B:B,1,0)</f>
        <v>16156.911</v>
      </c>
    </row>
    <row r="88" spans="1:46" s="17" customFormat="1" ht="32.25" customHeight="1">
      <c r="A88" s="82" t="s">
        <v>261</v>
      </c>
      <c r="B88" s="58" t="s">
        <v>14</v>
      </c>
      <c r="C88" s="34">
        <v>7066</v>
      </c>
      <c r="D88" s="34">
        <v>7066.911</v>
      </c>
      <c r="E88" s="40">
        <v>47469070663</v>
      </c>
      <c r="F88" s="40">
        <v>10047469070660</v>
      </c>
      <c r="G88" s="64" t="s">
        <v>334</v>
      </c>
      <c r="H88" s="64" t="s">
        <v>334</v>
      </c>
      <c r="I88" s="64" t="s">
        <v>524</v>
      </c>
      <c r="J88" s="40"/>
      <c r="K88" s="32" t="s">
        <v>225</v>
      </c>
      <c r="L88" s="133" t="s">
        <v>208</v>
      </c>
      <c r="M88" s="59" t="s">
        <v>31</v>
      </c>
      <c r="N88" s="59"/>
      <c r="O88" s="60"/>
      <c r="P88" s="61">
        <v>60</v>
      </c>
      <c r="Q88" s="62">
        <v>7.49</v>
      </c>
      <c r="R88" s="94">
        <v>8.99</v>
      </c>
      <c r="S88" s="151">
        <v>7.99</v>
      </c>
      <c r="T88" s="128">
        <v>12.49</v>
      </c>
      <c r="U88" s="63">
        <f t="shared" si="9"/>
        <v>89.88</v>
      </c>
      <c r="V88" s="64">
        <v>12</v>
      </c>
      <c r="W88" s="64">
        <v>1</v>
      </c>
      <c r="X88" s="65">
        <v>2.38</v>
      </c>
      <c r="Y88" s="65">
        <v>2.38</v>
      </c>
      <c r="Z88" s="65">
        <v>6.48</v>
      </c>
      <c r="AA88" s="65">
        <v>11</v>
      </c>
      <c r="AB88" s="65">
        <v>8.38</v>
      </c>
      <c r="AC88" s="65">
        <v>7.31</v>
      </c>
      <c r="AD88" s="65">
        <f t="shared" si="10"/>
        <v>0.3899512731481482</v>
      </c>
      <c r="AE88" s="65">
        <v>0.36</v>
      </c>
      <c r="AF88" s="65">
        <v>4.55</v>
      </c>
      <c r="AG88" s="64">
        <v>18</v>
      </c>
      <c r="AH88" s="64">
        <v>7</v>
      </c>
      <c r="AI88" s="66">
        <f t="shared" si="11"/>
        <v>126</v>
      </c>
      <c r="AJ88" s="40">
        <v>47469070663</v>
      </c>
      <c r="AK88" s="34">
        <v>7066.911</v>
      </c>
      <c r="AL88" s="64" t="s">
        <v>505</v>
      </c>
      <c r="AM88" s="64" t="s">
        <v>505</v>
      </c>
      <c r="AN88" s="64" t="s">
        <v>517</v>
      </c>
      <c r="AO88" s="64" t="s">
        <v>521</v>
      </c>
      <c r="AP88" s="157"/>
      <c r="AQ88" s="161">
        <v>55916.65</v>
      </c>
      <c r="AR88" s="167">
        <v>263.67</v>
      </c>
      <c r="AS88" s="133" t="s">
        <v>595</v>
      </c>
      <c r="AT88" s="17" t="e">
        <f>VLOOKUP(D88,'MAP Guidelines'!B:B,1,0)</f>
        <v>#N/A</v>
      </c>
    </row>
    <row r="89" spans="1:46" s="17" customFormat="1" ht="32.25" customHeight="1">
      <c r="A89" s="82" t="s">
        <v>262</v>
      </c>
      <c r="B89" s="58" t="s">
        <v>14</v>
      </c>
      <c r="C89" s="34">
        <v>7683</v>
      </c>
      <c r="D89" s="34">
        <v>7683</v>
      </c>
      <c r="E89" s="40">
        <v>47469076832</v>
      </c>
      <c r="F89" s="40">
        <v>10047469076839</v>
      </c>
      <c r="G89" s="171" t="s">
        <v>650</v>
      </c>
      <c r="H89" s="64" t="s">
        <v>493</v>
      </c>
      <c r="I89" s="64" t="s">
        <v>262</v>
      </c>
      <c r="J89" s="40"/>
      <c r="K89" s="32" t="s">
        <v>25</v>
      </c>
      <c r="L89" s="175" t="s">
        <v>268</v>
      </c>
      <c r="M89" s="59" t="s">
        <v>26</v>
      </c>
      <c r="N89" s="59" t="s">
        <v>253</v>
      </c>
      <c r="O89" s="34" t="s">
        <v>454</v>
      </c>
      <c r="P89" s="61">
        <v>140</v>
      </c>
      <c r="Q89" s="62">
        <v>13.04</v>
      </c>
      <c r="R89" s="94">
        <v>15.99</v>
      </c>
      <c r="S89" s="151">
        <v>0</v>
      </c>
      <c r="T89" s="62">
        <v>19.49</v>
      </c>
      <c r="U89" s="63">
        <f t="shared" si="9"/>
        <v>156.48</v>
      </c>
      <c r="V89" s="64" t="s">
        <v>17</v>
      </c>
      <c r="W89" s="64">
        <v>1</v>
      </c>
      <c r="X89" s="65">
        <v>3.1875</v>
      </c>
      <c r="Y89" s="65">
        <v>3.1875</v>
      </c>
      <c r="Z89" s="65">
        <v>5.625</v>
      </c>
      <c r="AA89" s="84"/>
      <c r="AB89" s="84"/>
      <c r="AC89" s="84"/>
      <c r="AD89" s="65">
        <f t="shared" si="10"/>
        <v>0</v>
      </c>
      <c r="AE89" s="65">
        <v>0.88</v>
      </c>
      <c r="AF89" s="65">
        <f>AE89*V89+0.46</f>
        <v>11.020000000000001</v>
      </c>
      <c r="AG89" s="85"/>
      <c r="AH89" s="85"/>
      <c r="AI89" s="86"/>
      <c r="AJ89" s="40">
        <v>47469076832</v>
      </c>
      <c r="AK89" s="34">
        <v>7683</v>
      </c>
      <c r="AL89" s="64"/>
      <c r="AM89" s="64"/>
      <c r="AN89" s="64"/>
      <c r="AO89" s="64"/>
      <c r="AP89" s="157"/>
      <c r="AQ89" s="161">
        <v>0</v>
      </c>
      <c r="AR89" s="167">
        <v>0</v>
      </c>
      <c r="AS89" s="133"/>
      <c r="AT89" s="17">
        <f>VLOOKUP(D89,'MAP Guidelines'!B:B,1,0)</f>
        <v>7683</v>
      </c>
    </row>
    <row r="90" spans="1:46" s="17" customFormat="1" ht="32.25" customHeight="1">
      <c r="A90" s="82" t="s">
        <v>261</v>
      </c>
      <c r="B90" s="58" t="s">
        <v>14</v>
      </c>
      <c r="C90" s="34">
        <v>7331</v>
      </c>
      <c r="D90" s="34">
        <v>7331</v>
      </c>
      <c r="E90" s="40">
        <v>47469073312</v>
      </c>
      <c r="F90" s="40">
        <v>10047469073319</v>
      </c>
      <c r="G90" s="64" t="s">
        <v>335</v>
      </c>
      <c r="H90" s="64" t="s">
        <v>335</v>
      </c>
      <c r="I90" s="64" t="s">
        <v>524</v>
      </c>
      <c r="J90" s="40" t="s">
        <v>460</v>
      </c>
      <c r="K90" s="32" t="s">
        <v>25</v>
      </c>
      <c r="L90" s="133" t="s">
        <v>192</v>
      </c>
      <c r="M90" s="59" t="s">
        <v>26</v>
      </c>
      <c r="N90" s="59" t="s">
        <v>253</v>
      </c>
      <c r="O90" s="60" t="s">
        <v>241</v>
      </c>
      <c r="P90" s="61">
        <v>90</v>
      </c>
      <c r="Q90" s="62">
        <v>8.69</v>
      </c>
      <c r="R90" s="94">
        <v>11.99</v>
      </c>
      <c r="S90" s="151">
        <v>9.98</v>
      </c>
      <c r="T90" s="128">
        <v>14.99</v>
      </c>
      <c r="U90" s="63">
        <f t="shared" si="9"/>
        <v>104.28</v>
      </c>
      <c r="V90" s="64">
        <v>12</v>
      </c>
      <c r="W90" s="64">
        <v>1</v>
      </c>
      <c r="X90" s="65">
        <v>3</v>
      </c>
      <c r="Y90" s="65">
        <v>3</v>
      </c>
      <c r="Z90" s="65">
        <v>3.77</v>
      </c>
      <c r="AA90" s="65">
        <v>12.5</v>
      </c>
      <c r="AB90" s="65">
        <v>9.5</v>
      </c>
      <c r="AC90" s="65">
        <v>4.6</v>
      </c>
      <c r="AD90" s="65">
        <f t="shared" si="10"/>
        <v>0.31611689814814814</v>
      </c>
      <c r="AE90" s="65">
        <v>0.7</v>
      </c>
      <c r="AF90" s="65">
        <v>8.7</v>
      </c>
      <c r="AG90" s="64">
        <v>15</v>
      </c>
      <c r="AH90" s="64">
        <v>10</v>
      </c>
      <c r="AI90" s="66">
        <f>AG90*AH90</f>
        <v>150</v>
      </c>
      <c r="AJ90" s="40">
        <v>47469073312</v>
      </c>
      <c r="AK90" s="34">
        <v>7331</v>
      </c>
      <c r="AL90" s="64" t="s">
        <v>506</v>
      </c>
      <c r="AM90" s="64"/>
      <c r="AN90" s="64"/>
      <c r="AO90" s="64"/>
      <c r="AP90" s="157"/>
      <c r="AQ90" s="161">
        <v>250516.91999999998</v>
      </c>
      <c r="AR90" s="167">
        <v>47025.76</v>
      </c>
      <c r="AS90" s="133" t="s">
        <v>192</v>
      </c>
      <c r="AT90" s="17">
        <f>VLOOKUP(D90,'MAP Guidelines'!B:B,1,0)</f>
        <v>7331</v>
      </c>
    </row>
    <row r="91" spans="1:46" s="17" customFormat="1" ht="32.25" customHeight="1">
      <c r="A91" s="82" t="s">
        <v>261</v>
      </c>
      <c r="B91" s="58" t="s">
        <v>14</v>
      </c>
      <c r="C91" s="34">
        <v>6211</v>
      </c>
      <c r="D91" s="34">
        <v>6211.921</v>
      </c>
      <c r="E91" s="170">
        <v>47469062118</v>
      </c>
      <c r="F91" s="40">
        <v>10047469062115</v>
      </c>
      <c r="G91" s="64" t="s">
        <v>336</v>
      </c>
      <c r="H91" s="64" t="s">
        <v>336</v>
      </c>
      <c r="I91" s="64" t="s">
        <v>524</v>
      </c>
      <c r="J91" s="40" t="s">
        <v>463</v>
      </c>
      <c r="K91" s="32" t="s">
        <v>25</v>
      </c>
      <c r="L91" s="133" t="s">
        <v>259</v>
      </c>
      <c r="M91" s="59" t="s">
        <v>26</v>
      </c>
      <c r="N91" s="59" t="s">
        <v>245</v>
      </c>
      <c r="O91" s="60"/>
      <c r="P91" s="61">
        <v>60</v>
      </c>
      <c r="Q91" s="62">
        <v>6.83</v>
      </c>
      <c r="R91" s="94">
        <v>8.99</v>
      </c>
      <c r="S91" s="151">
        <v>8.99</v>
      </c>
      <c r="T91" s="128">
        <v>11.39</v>
      </c>
      <c r="U91" s="63">
        <f t="shared" si="9"/>
        <v>81.96000000000001</v>
      </c>
      <c r="V91" s="64">
        <v>12</v>
      </c>
      <c r="W91" s="64">
        <v>1</v>
      </c>
      <c r="X91" s="65">
        <v>1.98</v>
      </c>
      <c r="Y91" s="65">
        <v>1.98</v>
      </c>
      <c r="Z91" s="65">
        <v>4.09</v>
      </c>
      <c r="AA91" s="65">
        <v>8.5</v>
      </c>
      <c r="AB91" s="65">
        <v>6.5</v>
      </c>
      <c r="AC91" s="65">
        <v>5</v>
      </c>
      <c r="AD91" s="65">
        <f t="shared" si="10"/>
        <v>0.15986689814814814</v>
      </c>
      <c r="AE91" s="65">
        <v>0.09375</v>
      </c>
      <c r="AF91" s="65">
        <v>1.36</v>
      </c>
      <c r="AG91" s="64">
        <v>22</v>
      </c>
      <c r="AH91" s="64">
        <v>10</v>
      </c>
      <c r="AI91" s="66">
        <f>AG91*AH91</f>
        <v>220</v>
      </c>
      <c r="AJ91" s="40">
        <v>47469062118</v>
      </c>
      <c r="AK91" s="34">
        <v>6211.921</v>
      </c>
      <c r="AL91" s="64" t="s">
        <v>502</v>
      </c>
      <c r="AM91" s="64" t="s">
        <v>502</v>
      </c>
      <c r="AN91" s="64" t="s">
        <v>517</v>
      </c>
      <c r="AO91" s="64" t="s">
        <v>521</v>
      </c>
      <c r="AP91" s="157">
        <v>125</v>
      </c>
      <c r="AQ91" s="161">
        <v>21.2</v>
      </c>
      <c r="AR91" s="167">
        <v>35.96</v>
      </c>
      <c r="AS91" s="133" t="s">
        <v>596</v>
      </c>
      <c r="AT91" s="17">
        <f>VLOOKUP(D91,'MAP Guidelines'!B:B,1,0)</f>
        <v>6211.921</v>
      </c>
    </row>
    <row r="92" spans="1:46" s="17" customFormat="1" ht="32.25" customHeight="1">
      <c r="A92" s="82" t="s">
        <v>261</v>
      </c>
      <c r="B92" s="58" t="s">
        <v>14</v>
      </c>
      <c r="C92" s="59">
        <v>7668</v>
      </c>
      <c r="D92" s="34">
        <v>7668</v>
      </c>
      <c r="E92" s="169">
        <v>47469076689</v>
      </c>
      <c r="F92" s="40">
        <v>10047469076686</v>
      </c>
      <c r="G92" s="64" t="s">
        <v>500</v>
      </c>
      <c r="H92" s="64" t="s">
        <v>500</v>
      </c>
      <c r="I92" s="64" t="s">
        <v>525</v>
      </c>
      <c r="J92" s="40" t="s">
        <v>467</v>
      </c>
      <c r="K92" s="32" t="s">
        <v>25</v>
      </c>
      <c r="L92" s="133" t="s">
        <v>259</v>
      </c>
      <c r="M92" s="59" t="s">
        <v>26</v>
      </c>
      <c r="N92" s="59" t="s">
        <v>248</v>
      </c>
      <c r="O92" s="60"/>
      <c r="P92" s="61">
        <v>60</v>
      </c>
      <c r="Q92" s="62">
        <v>6.83</v>
      </c>
      <c r="R92" s="94">
        <v>8.99</v>
      </c>
      <c r="S92" s="151">
        <v>0</v>
      </c>
      <c r="T92" s="128">
        <v>11.39</v>
      </c>
      <c r="U92" s="63">
        <f t="shared" si="9"/>
        <v>81.96000000000001</v>
      </c>
      <c r="V92" s="64">
        <v>12</v>
      </c>
      <c r="W92" s="64">
        <v>1</v>
      </c>
      <c r="X92" s="65">
        <v>1.98</v>
      </c>
      <c r="Y92" s="65">
        <v>1.98</v>
      </c>
      <c r="Z92" s="65">
        <v>4.09</v>
      </c>
      <c r="AA92" s="65">
        <v>8.5</v>
      </c>
      <c r="AB92" s="65">
        <v>6.5</v>
      </c>
      <c r="AC92" s="65">
        <v>5</v>
      </c>
      <c r="AD92" s="65">
        <f t="shared" si="10"/>
        <v>0.15986689814814814</v>
      </c>
      <c r="AE92" s="65">
        <v>0.09375</v>
      </c>
      <c r="AF92" s="65">
        <v>1.36</v>
      </c>
      <c r="AG92" s="64">
        <v>22</v>
      </c>
      <c r="AH92" s="64">
        <v>10</v>
      </c>
      <c r="AI92" s="66">
        <f>AG92*AH92</f>
        <v>220</v>
      </c>
      <c r="AJ92" s="40">
        <v>47469076689</v>
      </c>
      <c r="AK92" s="34">
        <v>7668</v>
      </c>
      <c r="AL92" s="64"/>
      <c r="AM92" s="64"/>
      <c r="AN92" s="64"/>
      <c r="AO92" s="64"/>
      <c r="AP92" s="157"/>
      <c r="AQ92" s="161">
        <v>0</v>
      </c>
      <c r="AR92" s="167">
        <v>0</v>
      </c>
      <c r="AS92" s="133"/>
      <c r="AT92" s="17">
        <f>VLOOKUP(D92,'MAP Guidelines'!B:B,1,0)</f>
        <v>7668</v>
      </c>
    </row>
    <row r="93" spans="1:46" s="17" customFormat="1" ht="32.25" customHeight="1">
      <c r="A93" s="82" t="s">
        <v>261</v>
      </c>
      <c r="B93" s="58" t="s">
        <v>14</v>
      </c>
      <c r="C93" s="69">
        <v>7150</v>
      </c>
      <c r="D93" s="34">
        <v>7150.921</v>
      </c>
      <c r="E93" s="170">
        <v>47469071509</v>
      </c>
      <c r="F93" s="64">
        <v>10047469071506</v>
      </c>
      <c r="G93" s="64" t="s">
        <v>337</v>
      </c>
      <c r="H93" s="64" t="s">
        <v>500</v>
      </c>
      <c r="I93" s="143" t="s">
        <v>523</v>
      </c>
      <c r="J93" s="40"/>
      <c r="K93" s="32" t="s">
        <v>25</v>
      </c>
      <c r="L93" s="133" t="s">
        <v>272</v>
      </c>
      <c r="M93" s="59" t="s">
        <v>26</v>
      </c>
      <c r="N93" s="59" t="s">
        <v>245</v>
      </c>
      <c r="O93" s="59"/>
      <c r="P93" s="61">
        <v>100</v>
      </c>
      <c r="Q93" s="62">
        <v>10.07</v>
      </c>
      <c r="R93" s="94">
        <v>12.99</v>
      </c>
      <c r="S93" s="151">
        <v>12.99</v>
      </c>
      <c r="T93" s="128">
        <v>16.99</v>
      </c>
      <c r="U93" s="63">
        <f t="shared" si="9"/>
        <v>120.84</v>
      </c>
      <c r="V93" s="64">
        <v>12</v>
      </c>
      <c r="W93" s="64">
        <v>1</v>
      </c>
      <c r="X93" s="65">
        <v>2.31</v>
      </c>
      <c r="Y93" s="65">
        <v>2.31</v>
      </c>
      <c r="Z93" s="65">
        <v>4.3</v>
      </c>
      <c r="AA93" s="65">
        <v>9.75</v>
      </c>
      <c r="AB93" s="65">
        <v>7.44</v>
      </c>
      <c r="AC93" s="65">
        <v>5.25</v>
      </c>
      <c r="AD93" s="65">
        <v>0.22</v>
      </c>
      <c r="AE93" s="65">
        <v>0.18</v>
      </c>
      <c r="AF93" s="65">
        <v>1.7</v>
      </c>
      <c r="AG93" s="64">
        <v>22</v>
      </c>
      <c r="AH93" s="64">
        <v>10</v>
      </c>
      <c r="AI93" s="66">
        <v>220</v>
      </c>
      <c r="AJ93" s="40">
        <v>47469071509</v>
      </c>
      <c r="AK93" s="34">
        <v>7150.921</v>
      </c>
      <c r="AL93" s="64" t="s">
        <v>505</v>
      </c>
      <c r="AM93" s="64" t="s">
        <v>505</v>
      </c>
      <c r="AN93" s="64" t="s">
        <v>517</v>
      </c>
      <c r="AO93" s="64" t="s">
        <v>521</v>
      </c>
      <c r="AP93" s="157"/>
      <c r="AQ93" s="161">
        <v>2017309.1199999999</v>
      </c>
      <c r="AR93" s="167">
        <v>0</v>
      </c>
      <c r="AS93" s="133"/>
      <c r="AT93" s="17">
        <f>VLOOKUP(D93,'MAP Guidelines'!B:B,1,0)</f>
        <v>7150.921</v>
      </c>
    </row>
    <row r="94" spans="1:46" s="17" customFormat="1" ht="32.25" customHeight="1">
      <c r="A94" s="82" t="s">
        <v>261</v>
      </c>
      <c r="B94" s="58" t="s">
        <v>14</v>
      </c>
      <c r="C94" s="34">
        <v>7166</v>
      </c>
      <c r="D94" s="34">
        <v>7166.947</v>
      </c>
      <c r="E94" s="170">
        <v>47469071660</v>
      </c>
      <c r="F94" s="40">
        <v>10047469071667</v>
      </c>
      <c r="G94" s="64" t="s">
        <v>338</v>
      </c>
      <c r="H94" s="64" t="s">
        <v>500</v>
      </c>
      <c r="I94" s="143" t="s">
        <v>523</v>
      </c>
      <c r="J94" s="40"/>
      <c r="K94" s="32" t="s">
        <v>25</v>
      </c>
      <c r="L94" s="133" t="s">
        <v>237</v>
      </c>
      <c r="M94" s="59" t="s">
        <v>26</v>
      </c>
      <c r="N94" s="59" t="s">
        <v>248</v>
      </c>
      <c r="O94" s="60"/>
      <c r="P94" s="61">
        <v>100</v>
      </c>
      <c r="Q94" s="62">
        <v>10.07</v>
      </c>
      <c r="R94" s="94">
        <v>12.99</v>
      </c>
      <c r="S94" s="151">
        <v>12.99</v>
      </c>
      <c r="T94" s="128">
        <v>16.99</v>
      </c>
      <c r="U94" s="63">
        <f t="shared" si="9"/>
        <v>120.84</v>
      </c>
      <c r="V94" s="64">
        <v>12</v>
      </c>
      <c r="W94" s="64">
        <v>1</v>
      </c>
      <c r="X94" s="65">
        <v>2.31</v>
      </c>
      <c r="Y94" s="65">
        <v>2.31</v>
      </c>
      <c r="Z94" s="65">
        <v>4.3</v>
      </c>
      <c r="AA94" s="65">
        <v>9.75</v>
      </c>
      <c r="AB94" s="65">
        <v>7.44</v>
      </c>
      <c r="AC94" s="65">
        <v>5.25</v>
      </c>
      <c r="AD94" s="65">
        <f>(AA94*AB94*AC94/1728)</f>
        <v>0.22039062500000003</v>
      </c>
      <c r="AE94" s="65">
        <v>0.18</v>
      </c>
      <c r="AF94" s="65">
        <v>1.7</v>
      </c>
      <c r="AG94" s="64">
        <v>22</v>
      </c>
      <c r="AH94" s="64">
        <v>10</v>
      </c>
      <c r="AI94" s="66">
        <f>AG94*AH94</f>
        <v>220</v>
      </c>
      <c r="AJ94" s="40">
        <v>47469071660</v>
      </c>
      <c r="AK94" s="34">
        <v>7166.947</v>
      </c>
      <c r="AL94" s="64" t="s">
        <v>505</v>
      </c>
      <c r="AM94" s="64" t="s">
        <v>505</v>
      </c>
      <c r="AN94" s="64" t="s">
        <v>517</v>
      </c>
      <c r="AO94" s="64" t="s">
        <v>521</v>
      </c>
      <c r="AP94" s="157"/>
      <c r="AQ94" s="161">
        <v>23798.239999999998</v>
      </c>
      <c r="AR94" s="167">
        <v>0</v>
      </c>
      <c r="AS94" s="133" t="s">
        <v>597</v>
      </c>
      <c r="AT94" s="17">
        <f>VLOOKUP(D94,'MAP Guidelines'!B:B,1,0)</f>
        <v>7166.947</v>
      </c>
    </row>
    <row r="95" spans="1:46" s="17" customFormat="1" ht="32.25" customHeight="1">
      <c r="A95" s="82" t="s">
        <v>261</v>
      </c>
      <c r="B95" s="81" t="s">
        <v>14</v>
      </c>
      <c r="C95" s="76">
        <v>7170</v>
      </c>
      <c r="D95" s="34">
        <v>7170.921</v>
      </c>
      <c r="E95" s="170">
        <v>47469071707</v>
      </c>
      <c r="F95" s="77">
        <v>10047469071704</v>
      </c>
      <c r="G95" s="64" t="s">
        <v>500</v>
      </c>
      <c r="H95" s="64" t="s">
        <v>410</v>
      </c>
      <c r="I95" s="64" t="s">
        <v>524</v>
      </c>
      <c r="J95" s="40"/>
      <c r="K95" s="32" t="s">
        <v>25</v>
      </c>
      <c r="L95" s="133" t="s">
        <v>257</v>
      </c>
      <c r="M95" s="59" t="s">
        <v>26</v>
      </c>
      <c r="N95" s="59" t="s">
        <v>245</v>
      </c>
      <c r="O95" s="60"/>
      <c r="P95" s="61">
        <v>30</v>
      </c>
      <c r="Q95" s="62">
        <v>5.35</v>
      </c>
      <c r="R95" s="94">
        <v>7.99</v>
      </c>
      <c r="S95" s="151">
        <v>7.99</v>
      </c>
      <c r="T95" s="128">
        <v>8.79</v>
      </c>
      <c r="U95" s="63">
        <v>64.19999999999999</v>
      </c>
      <c r="V95" s="64">
        <v>12</v>
      </c>
      <c r="W95" s="64">
        <v>1</v>
      </c>
      <c r="X95" s="65">
        <v>1.94</v>
      </c>
      <c r="Y95" s="65">
        <v>1.94</v>
      </c>
      <c r="Z95" s="65">
        <v>3.63</v>
      </c>
      <c r="AA95" s="65">
        <v>8.25</v>
      </c>
      <c r="AB95" s="65">
        <v>6.31</v>
      </c>
      <c r="AC95" s="65">
        <v>4.44</v>
      </c>
      <c r="AD95" s="65">
        <v>0.13</v>
      </c>
      <c r="AE95" s="65">
        <v>0.07</v>
      </c>
      <c r="AF95" s="65">
        <v>0.86</v>
      </c>
      <c r="AG95" s="64">
        <v>32</v>
      </c>
      <c r="AH95" s="64">
        <v>10</v>
      </c>
      <c r="AI95" s="66">
        <v>320</v>
      </c>
      <c r="AJ95" s="40">
        <v>47469071707</v>
      </c>
      <c r="AK95" s="34">
        <v>7170.921</v>
      </c>
      <c r="AL95" s="64"/>
      <c r="AM95" s="64"/>
      <c r="AN95" s="64"/>
      <c r="AO95" s="64"/>
      <c r="AP95" s="157"/>
      <c r="AQ95" s="161">
        <v>0</v>
      </c>
      <c r="AR95" s="167">
        <v>287.64</v>
      </c>
      <c r="AS95" s="133"/>
      <c r="AT95" s="17">
        <f>VLOOKUP(D95,'MAP Guidelines'!B:B,1,0)</f>
        <v>7170.921</v>
      </c>
    </row>
    <row r="96" spans="1:46" s="17" customFormat="1" ht="32.25" customHeight="1">
      <c r="A96" s="82" t="s">
        <v>261</v>
      </c>
      <c r="B96" s="58" t="s">
        <v>14</v>
      </c>
      <c r="C96" s="34"/>
      <c r="D96" s="59">
        <v>7445</v>
      </c>
      <c r="E96" s="170">
        <v>47469074456</v>
      </c>
      <c r="F96" s="40"/>
      <c r="G96" s="64" t="s">
        <v>433</v>
      </c>
      <c r="H96" s="64" t="s">
        <v>500</v>
      </c>
      <c r="I96" s="143" t="s">
        <v>523</v>
      </c>
      <c r="J96" s="40" t="s">
        <v>457</v>
      </c>
      <c r="K96" s="32" t="s">
        <v>25</v>
      </c>
      <c r="L96" s="133" t="s">
        <v>476</v>
      </c>
      <c r="M96" s="59" t="s">
        <v>26</v>
      </c>
      <c r="N96" s="59" t="s">
        <v>245</v>
      </c>
      <c r="O96" s="60"/>
      <c r="P96" s="61">
        <v>200</v>
      </c>
      <c r="Q96" s="62">
        <v>16.18</v>
      </c>
      <c r="R96" s="94"/>
      <c r="S96" s="151">
        <v>0</v>
      </c>
      <c r="T96" s="128">
        <v>28.99</v>
      </c>
      <c r="U96" s="62">
        <v>194.16</v>
      </c>
      <c r="V96" s="64">
        <v>12</v>
      </c>
      <c r="W96" s="64"/>
      <c r="X96" s="65"/>
      <c r="Y96" s="65"/>
      <c r="Z96" s="65"/>
      <c r="AA96" s="65"/>
      <c r="AB96" s="65"/>
      <c r="AC96" s="65"/>
      <c r="AD96" s="65"/>
      <c r="AE96" s="65"/>
      <c r="AF96" s="65"/>
      <c r="AG96" s="64"/>
      <c r="AH96" s="64"/>
      <c r="AI96" s="66"/>
      <c r="AJ96" s="40">
        <v>47469074456</v>
      </c>
      <c r="AK96" s="34" t="s">
        <v>441</v>
      </c>
      <c r="AL96" s="64" t="s">
        <v>505</v>
      </c>
      <c r="AM96" s="64" t="s">
        <v>505</v>
      </c>
      <c r="AN96" s="64" t="s">
        <v>517</v>
      </c>
      <c r="AO96" s="64" t="s">
        <v>521</v>
      </c>
      <c r="AP96" s="157"/>
      <c r="AQ96" s="161">
        <v>516061.1</v>
      </c>
      <c r="AR96" s="167">
        <v>0</v>
      </c>
      <c r="AS96" s="133"/>
      <c r="AT96" s="17" t="e">
        <f>VLOOKUP(D96,'MAP Guidelines'!B:B,1,0)</f>
        <v>#N/A</v>
      </c>
    </row>
    <row r="97" spans="1:46" s="17" customFormat="1" ht="32.25" customHeight="1">
      <c r="A97" s="82" t="s">
        <v>261</v>
      </c>
      <c r="B97" s="58" t="s">
        <v>14</v>
      </c>
      <c r="C97" s="34">
        <v>6324</v>
      </c>
      <c r="D97" s="34">
        <v>6324.947</v>
      </c>
      <c r="E97" s="170">
        <v>47469063245</v>
      </c>
      <c r="F97" s="40">
        <v>10047469063242</v>
      </c>
      <c r="G97" s="64" t="s">
        <v>339</v>
      </c>
      <c r="H97" s="64" t="s">
        <v>500</v>
      </c>
      <c r="I97" s="143" t="s">
        <v>523</v>
      </c>
      <c r="J97" s="40"/>
      <c r="K97" s="32" t="s">
        <v>25</v>
      </c>
      <c r="L97" s="133" t="s">
        <v>133</v>
      </c>
      <c r="M97" s="59" t="s">
        <v>45</v>
      </c>
      <c r="N97" s="59" t="s">
        <v>245</v>
      </c>
      <c r="O97" s="60"/>
      <c r="P97" s="61">
        <v>90</v>
      </c>
      <c r="Q97" s="62">
        <v>4.7299999999999995</v>
      </c>
      <c r="R97" s="94">
        <v>6.99</v>
      </c>
      <c r="S97" s="151">
        <v>0</v>
      </c>
      <c r="T97" s="128">
        <v>7.89</v>
      </c>
      <c r="U97" s="63">
        <f>Q97*V97</f>
        <v>56.75999999999999</v>
      </c>
      <c r="V97" s="64">
        <v>12</v>
      </c>
      <c r="W97" s="64">
        <v>1</v>
      </c>
      <c r="X97" s="65">
        <v>1.98</v>
      </c>
      <c r="Y97" s="65">
        <v>1.98</v>
      </c>
      <c r="Z97" s="65">
        <v>4.09</v>
      </c>
      <c r="AA97" s="65">
        <v>8.5</v>
      </c>
      <c r="AB97" s="65">
        <v>6.5</v>
      </c>
      <c r="AC97" s="65">
        <v>5</v>
      </c>
      <c r="AD97" s="65">
        <f>(AA97*AB97*AC97/1728)</f>
        <v>0.15986689814814814</v>
      </c>
      <c r="AE97" s="65">
        <v>0.12</v>
      </c>
      <c r="AF97" s="65">
        <v>1.67</v>
      </c>
      <c r="AG97" s="64">
        <v>22</v>
      </c>
      <c r="AH97" s="64">
        <v>10</v>
      </c>
      <c r="AI97" s="66">
        <f>AG97*AH97</f>
        <v>220</v>
      </c>
      <c r="AJ97" s="40">
        <v>47469063245</v>
      </c>
      <c r="AK97" s="34">
        <v>6324.947</v>
      </c>
      <c r="AL97" s="64" t="s">
        <v>502</v>
      </c>
      <c r="AM97" s="64" t="s">
        <v>502</v>
      </c>
      <c r="AN97" s="64" t="s">
        <v>517</v>
      </c>
      <c r="AO97" s="64" t="s">
        <v>521</v>
      </c>
      <c r="AP97" s="157"/>
      <c r="AQ97" s="161">
        <v>337090.78</v>
      </c>
      <c r="AR97" s="167">
        <v>0</v>
      </c>
      <c r="AS97" s="133" t="s">
        <v>598</v>
      </c>
      <c r="AT97" s="17">
        <f>VLOOKUP(D97,'MAP Guidelines'!B:B,1,0)</f>
        <v>6324.947</v>
      </c>
    </row>
    <row r="98" spans="1:46" s="17" customFormat="1" ht="32.25" customHeight="1">
      <c r="A98" s="82" t="s">
        <v>261</v>
      </c>
      <c r="B98" s="58" t="s">
        <v>14</v>
      </c>
      <c r="C98" s="34"/>
      <c r="D98" s="59">
        <v>7607</v>
      </c>
      <c r="E98" s="170">
        <v>47469076078</v>
      </c>
      <c r="F98" s="40"/>
      <c r="G98" s="64" t="s">
        <v>437</v>
      </c>
      <c r="H98" s="64" t="s">
        <v>500</v>
      </c>
      <c r="I98" s="143" t="s">
        <v>523</v>
      </c>
      <c r="J98" s="40" t="s">
        <v>457</v>
      </c>
      <c r="K98" s="32" t="s">
        <v>25</v>
      </c>
      <c r="L98" s="168" t="s">
        <v>477</v>
      </c>
      <c r="M98" s="59" t="s">
        <v>45</v>
      </c>
      <c r="N98" s="59" t="s">
        <v>245</v>
      </c>
      <c r="O98" s="60"/>
      <c r="P98" s="61">
        <v>200</v>
      </c>
      <c r="Q98" s="62">
        <v>8.38</v>
      </c>
      <c r="R98" s="94"/>
      <c r="S98" s="151">
        <v>0</v>
      </c>
      <c r="T98" s="128"/>
      <c r="U98" s="63">
        <v>100.56</v>
      </c>
      <c r="V98" s="64"/>
      <c r="W98" s="64"/>
      <c r="X98" s="65"/>
      <c r="Y98" s="65"/>
      <c r="Z98" s="65"/>
      <c r="AA98" s="65"/>
      <c r="AB98" s="65"/>
      <c r="AC98" s="65"/>
      <c r="AD98" s="65"/>
      <c r="AE98" s="65"/>
      <c r="AF98" s="65"/>
      <c r="AG98" s="64"/>
      <c r="AH98" s="64"/>
      <c r="AI98" s="66"/>
      <c r="AJ98" s="40">
        <v>47469076078</v>
      </c>
      <c r="AK98" s="34" t="s">
        <v>439</v>
      </c>
      <c r="AL98" s="64" t="s">
        <v>502</v>
      </c>
      <c r="AM98" s="64" t="s">
        <v>502</v>
      </c>
      <c r="AN98" s="64" t="s">
        <v>517</v>
      </c>
      <c r="AO98" s="64" t="s">
        <v>521</v>
      </c>
      <c r="AP98" s="157"/>
      <c r="AQ98" s="161">
        <v>1784.94</v>
      </c>
      <c r="AR98" s="167">
        <v>0</v>
      </c>
      <c r="AS98" s="133"/>
      <c r="AT98" s="17" t="e">
        <f>VLOOKUP(D98,'MAP Guidelines'!B:B,1,0)</f>
        <v>#N/A</v>
      </c>
    </row>
    <row r="99" spans="1:46" s="17" customFormat="1" ht="32.25" customHeight="1">
      <c r="A99" s="82" t="s">
        <v>261</v>
      </c>
      <c r="B99" s="58" t="s">
        <v>14</v>
      </c>
      <c r="C99" s="34">
        <v>467</v>
      </c>
      <c r="D99" s="34">
        <v>467.931</v>
      </c>
      <c r="E99" s="40">
        <v>47469004675</v>
      </c>
      <c r="F99" s="40">
        <v>10047469004672</v>
      </c>
      <c r="G99" s="64" t="s">
        <v>340</v>
      </c>
      <c r="H99" s="64" t="s">
        <v>500</v>
      </c>
      <c r="I99" s="143" t="s">
        <v>523</v>
      </c>
      <c r="J99" s="40"/>
      <c r="K99" s="32" t="s">
        <v>25</v>
      </c>
      <c r="L99" s="133" t="s">
        <v>134</v>
      </c>
      <c r="M99" s="59" t="s">
        <v>45</v>
      </c>
      <c r="N99" s="59"/>
      <c r="O99" s="60"/>
      <c r="P99" s="61">
        <v>90</v>
      </c>
      <c r="Q99" s="62">
        <v>5.52</v>
      </c>
      <c r="R99" s="94">
        <v>6.99</v>
      </c>
      <c r="S99" s="151">
        <v>6.99</v>
      </c>
      <c r="T99" s="128">
        <v>8.79</v>
      </c>
      <c r="U99" s="63">
        <f aca="true" t="shared" si="12" ref="U99:U105">Q99*V99</f>
        <v>66.24</v>
      </c>
      <c r="V99" s="64">
        <v>12</v>
      </c>
      <c r="W99" s="64">
        <v>1</v>
      </c>
      <c r="X99" s="65">
        <v>1.98</v>
      </c>
      <c r="Y99" s="65">
        <v>1.98</v>
      </c>
      <c r="Z99" s="65">
        <v>4.094</v>
      </c>
      <c r="AA99" s="65">
        <v>8.5</v>
      </c>
      <c r="AB99" s="65">
        <v>6.5</v>
      </c>
      <c r="AC99" s="65">
        <v>5</v>
      </c>
      <c r="AD99" s="65">
        <f>(AA99*AB99*AC99/1728)</f>
        <v>0.15986689814814814</v>
      </c>
      <c r="AE99" s="65">
        <v>0.12</v>
      </c>
      <c r="AF99" s="65">
        <v>1.61</v>
      </c>
      <c r="AG99" s="64">
        <v>22</v>
      </c>
      <c r="AH99" s="64">
        <v>10</v>
      </c>
      <c r="AI99" s="66">
        <f>AG99*AH99</f>
        <v>220</v>
      </c>
      <c r="AJ99" s="40">
        <v>47469004675</v>
      </c>
      <c r="AK99" s="34">
        <v>467.931</v>
      </c>
      <c r="AL99" s="64" t="s">
        <v>503</v>
      </c>
      <c r="AM99" s="64"/>
      <c r="AN99" s="64"/>
      <c r="AO99" s="64"/>
      <c r="AP99" s="157"/>
      <c r="AQ99" s="161">
        <v>53067.21</v>
      </c>
      <c r="AR99" s="167">
        <v>0</v>
      </c>
      <c r="AS99" s="133" t="s">
        <v>599</v>
      </c>
      <c r="AT99" s="17">
        <f>VLOOKUP(D99,'MAP Guidelines'!B:B,1,0)</f>
        <v>467.931</v>
      </c>
    </row>
    <row r="100" spans="1:46" s="17" customFormat="1" ht="32.25" customHeight="1">
      <c r="A100" s="82" t="s">
        <v>261</v>
      </c>
      <c r="B100" s="58" t="s">
        <v>14</v>
      </c>
      <c r="C100" s="34">
        <v>466</v>
      </c>
      <c r="D100" s="34">
        <v>466.911</v>
      </c>
      <c r="E100" s="40">
        <v>47469004668</v>
      </c>
      <c r="F100" s="40">
        <v>10047469004665</v>
      </c>
      <c r="G100" s="64" t="s">
        <v>341</v>
      </c>
      <c r="H100" s="64" t="s">
        <v>500</v>
      </c>
      <c r="I100" s="143" t="s">
        <v>523</v>
      </c>
      <c r="J100" s="40"/>
      <c r="K100" s="32" t="s">
        <v>25</v>
      </c>
      <c r="L100" s="133" t="s">
        <v>135</v>
      </c>
      <c r="M100" s="59" t="s">
        <v>45</v>
      </c>
      <c r="N100" s="59"/>
      <c r="O100" s="60"/>
      <c r="P100" s="61">
        <v>180</v>
      </c>
      <c r="Q100" s="62">
        <v>8.299999999999999</v>
      </c>
      <c r="R100" s="94">
        <v>9.99</v>
      </c>
      <c r="S100" s="151">
        <v>9.99</v>
      </c>
      <c r="T100" s="128">
        <v>13.99</v>
      </c>
      <c r="U100" s="63">
        <f t="shared" si="12"/>
        <v>99.6</v>
      </c>
      <c r="V100" s="64">
        <v>12</v>
      </c>
      <c r="W100" s="64">
        <v>1</v>
      </c>
      <c r="X100" s="65">
        <v>1.984</v>
      </c>
      <c r="Y100" s="65">
        <v>1.984</v>
      </c>
      <c r="Z100" s="65">
        <v>4.094</v>
      </c>
      <c r="AA100" s="65">
        <v>8.5</v>
      </c>
      <c r="AB100" s="65">
        <v>6.5</v>
      </c>
      <c r="AC100" s="65">
        <v>5</v>
      </c>
      <c r="AD100" s="65">
        <f>(AA100*AB100*AC100/1728)</f>
        <v>0.15986689814814814</v>
      </c>
      <c r="AE100" s="65">
        <v>0.166934</v>
      </c>
      <c r="AF100" s="65">
        <v>2.234076</v>
      </c>
      <c r="AG100" s="64">
        <v>22</v>
      </c>
      <c r="AH100" s="64">
        <v>10</v>
      </c>
      <c r="AI100" s="66">
        <f>AG100*AH100</f>
        <v>220</v>
      </c>
      <c r="AJ100" s="40">
        <v>47469004668</v>
      </c>
      <c r="AK100" s="34">
        <v>466.911</v>
      </c>
      <c r="AL100" s="64" t="s">
        <v>505</v>
      </c>
      <c r="AM100" s="64" t="s">
        <v>505</v>
      </c>
      <c r="AN100" s="64" t="s">
        <v>517</v>
      </c>
      <c r="AO100" s="64" t="s">
        <v>521</v>
      </c>
      <c r="AP100" s="157"/>
      <c r="AQ100" s="161">
        <v>32832.45</v>
      </c>
      <c r="AR100" s="167">
        <v>0</v>
      </c>
      <c r="AS100" s="133" t="s">
        <v>600</v>
      </c>
      <c r="AT100" s="17">
        <f>VLOOKUP(D100,'MAP Guidelines'!B:B,1,0)</f>
        <v>466.911</v>
      </c>
    </row>
    <row r="101" spans="1:46" s="17" customFormat="1" ht="32.25" customHeight="1">
      <c r="A101" s="82" t="s">
        <v>261</v>
      </c>
      <c r="B101" s="58" t="s">
        <v>14</v>
      </c>
      <c r="C101" s="34">
        <v>465</v>
      </c>
      <c r="D101" s="34">
        <v>465.911</v>
      </c>
      <c r="E101" s="40">
        <v>47469004651</v>
      </c>
      <c r="F101" s="40">
        <v>10047469004658</v>
      </c>
      <c r="G101" s="64" t="s">
        <v>342</v>
      </c>
      <c r="H101" s="64" t="s">
        <v>411</v>
      </c>
      <c r="I101" s="143" t="s">
        <v>526</v>
      </c>
      <c r="J101" s="40" t="s">
        <v>458</v>
      </c>
      <c r="K101" s="32" t="s">
        <v>25</v>
      </c>
      <c r="L101" s="133" t="s">
        <v>136</v>
      </c>
      <c r="M101" s="59" t="s">
        <v>45</v>
      </c>
      <c r="N101" s="59"/>
      <c r="O101" s="60"/>
      <c r="P101" s="61">
        <v>90</v>
      </c>
      <c r="Q101" s="62">
        <v>4.9399999999999995</v>
      </c>
      <c r="R101" s="94">
        <v>5.99</v>
      </c>
      <c r="S101" s="151">
        <v>5.99</v>
      </c>
      <c r="T101" s="128">
        <v>7.89</v>
      </c>
      <c r="U101" s="63">
        <f t="shared" si="12"/>
        <v>59.279999999999994</v>
      </c>
      <c r="V101" s="64">
        <v>12</v>
      </c>
      <c r="W101" s="64">
        <v>1</v>
      </c>
      <c r="X101" s="65">
        <v>1.938</v>
      </c>
      <c r="Y101" s="65">
        <v>1.938</v>
      </c>
      <c r="Z101" s="65">
        <v>3.625</v>
      </c>
      <c r="AA101" s="65">
        <v>8.25</v>
      </c>
      <c r="AB101" s="65">
        <v>6.31</v>
      </c>
      <c r="AC101" s="65">
        <v>4.44</v>
      </c>
      <c r="AD101" s="65">
        <f>(AA101*AB101*AC101/1728)</f>
        <v>0.13375885416666666</v>
      </c>
      <c r="AE101" s="65">
        <v>0.111875</v>
      </c>
      <c r="AF101" s="65">
        <v>1.56</v>
      </c>
      <c r="AG101" s="64">
        <v>32</v>
      </c>
      <c r="AH101" s="64">
        <v>10</v>
      </c>
      <c r="AI101" s="66">
        <f>AG101*AH101</f>
        <v>320</v>
      </c>
      <c r="AJ101" s="40">
        <v>47469004651</v>
      </c>
      <c r="AK101" s="34">
        <v>465.911</v>
      </c>
      <c r="AL101" s="64" t="s">
        <v>502</v>
      </c>
      <c r="AM101" s="64" t="s">
        <v>502</v>
      </c>
      <c r="AN101" s="64" t="s">
        <v>517</v>
      </c>
      <c r="AO101" s="64" t="s">
        <v>521</v>
      </c>
      <c r="AP101" s="157">
        <v>26</v>
      </c>
      <c r="AQ101" s="161">
        <v>460.94000000000005</v>
      </c>
      <c r="AR101" s="167">
        <v>59.900000000000006</v>
      </c>
      <c r="AS101" s="133" t="s">
        <v>601</v>
      </c>
      <c r="AT101" s="17">
        <f>VLOOKUP(D101,'MAP Guidelines'!B:B,1,0)</f>
        <v>465.911</v>
      </c>
    </row>
    <row r="102" spans="1:46" s="17" customFormat="1" ht="32.25" customHeight="1">
      <c r="A102" s="82" t="s">
        <v>262</v>
      </c>
      <c r="B102" s="58" t="s">
        <v>14</v>
      </c>
      <c r="C102" s="34">
        <v>7698</v>
      </c>
      <c r="D102" s="34">
        <v>7698</v>
      </c>
      <c r="E102" s="40">
        <v>47469076986</v>
      </c>
      <c r="F102" s="40">
        <v>10047469076983</v>
      </c>
      <c r="G102" s="64" t="s">
        <v>493</v>
      </c>
      <c r="H102" s="64" t="s">
        <v>493</v>
      </c>
      <c r="I102" s="64" t="s">
        <v>262</v>
      </c>
      <c r="J102" s="40"/>
      <c r="K102" s="32" t="s">
        <v>25</v>
      </c>
      <c r="L102" s="133" t="s">
        <v>447</v>
      </c>
      <c r="M102" s="59"/>
      <c r="N102" s="59" t="s">
        <v>270</v>
      </c>
      <c r="O102" s="34" t="s">
        <v>455</v>
      </c>
      <c r="P102" s="61">
        <v>24</v>
      </c>
      <c r="Q102" s="62">
        <v>6.02</v>
      </c>
      <c r="R102" s="94">
        <v>6.99</v>
      </c>
      <c r="S102" s="151">
        <v>0</v>
      </c>
      <c r="T102" s="128">
        <v>8.99</v>
      </c>
      <c r="U102" s="63">
        <f t="shared" si="12"/>
        <v>72.24</v>
      </c>
      <c r="V102" s="64" t="s">
        <v>17</v>
      </c>
      <c r="W102" s="64">
        <v>1</v>
      </c>
      <c r="X102" s="65">
        <v>2</v>
      </c>
      <c r="Y102" s="65">
        <v>2</v>
      </c>
      <c r="Z102" s="65">
        <v>4.375</v>
      </c>
      <c r="AA102" s="65">
        <v>8.5</v>
      </c>
      <c r="AB102" s="65">
        <v>6.5</v>
      </c>
      <c r="AC102" s="65">
        <v>4.75</v>
      </c>
      <c r="AD102" s="65">
        <f>(AA102*AB102*AC102/1728)</f>
        <v>0.15187355324074073</v>
      </c>
      <c r="AE102" s="65">
        <v>0.22</v>
      </c>
      <c r="AF102" s="65">
        <f>AE102*V102+0.46</f>
        <v>3.1</v>
      </c>
      <c r="AG102" s="64">
        <v>22</v>
      </c>
      <c r="AH102" s="64">
        <v>10</v>
      </c>
      <c r="AI102" s="66">
        <f>AG102*AH102</f>
        <v>220</v>
      </c>
      <c r="AJ102" s="40">
        <v>47469076986</v>
      </c>
      <c r="AK102" s="34">
        <v>7698</v>
      </c>
      <c r="AL102" s="64"/>
      <c r="AM102" s="64"/>
      <c r="AN102" s="64"/>
      <c r="AO102" s="64"/>
      <c r="AP102" s="157"/>
      <c r="AQ102" s="161">
        <v>0</v>
      </c>
      <c r="AR102" s="167">
        <v>0</v>
      </c>
      <c r="AS102" s="133"/>
      <c r="AT102" s="17" t="e">
        <f>VLOOKUP(D102,'MAP Guidelines'!B:B,1,0)</f>
        <v>#N/A</v>
      </c>
    </row>
    <row r="103" spans="1:46" s="17" customFormat="1" ht="32.25" customHeight="1">
      <c r="A103" s="82" t="s">
        <v>262</v>
      </c>
      <c r="B103" s="58" t="s">
        <v>14</v>
      </c>
      <c r="C103" s="34">
        <v>7631</v>
      </c>
      <c r="D103" s="34">
        <v>7631</v>
      </c>
      <c r="E103" s="40">
        <v>47469076313</v>
      </c>
      <c r="F103" s="40">
        <v>10047469076310</v>
      </c>
      <c r="G103" s="171" t="s">
        <v>650</v>
      </c>
      <c r="H103" s="64" t="s">
        <v>500</v>
      </c>
      <c r="I103" s="64" t="s">
        <v>262</v>
      </c>
      <c r="J103" s="40"/>
      <c r="K103" s="32" t="s">
        <v>25</v>
      </c>
      <c r="L103" s="175" t="s">
        <v>448</v>
      </c>
      <c r="M103" s="59"/>
      <c r="N103" s="59" t="s">
        <v>270</v>
      </c>
      <c r="O103" s="34" t="s">
        <v>455</v>
      </c>
      <c r="P103" s="61">
        <v>30</v>
      </c>
      <c r="Q103" s="62">
        <v>6.69</v>
      </c>
      <c r="R103" s="94">
        <v>7.99</v>
      </c>
      <c r="S103" s="151">
        <v>0</v>
      </c>
      <c r="T103" s="128">
        <v>9.99</v>
      </c>
      <c r="U103" s="63">
        <f t="shared" si="12"/>
        <v>80.28</v>
      </c>
      <c r="V103" s="64" t="s">
        <v>17</v>
      </c>
      <c r="W103" s="64">
        <v>1</v>
      </c>
      <c r="X103" s="65">
        <v>2</v>
      </c>
      <c r="Y103" s="65">
        <v>2</v>
      </c>
      <c r="Z103" s="65">
        <v>4.375</v>
      </c>
      <c r="AA103" s="65">
        <v>8.5</v>
      </c>
      <c r="AB103" s="65">
        <v>6.5</v>
      </c>
      <c r="AC103" s="65">
        <v>4.75</v>
      </c>
      <c r="AD103" s="65">
        <f>(AA103*AB103*AC103/1728)</f>
        <v>0.15187355324074073</v>
      </c>
      <c r="AE103" s="65">
        <v>0.14</v>
      </c>
      <c r="AF103" s="65">
        <f>AE103*V103+0.46</f>
        <v>2.14</v>
      </c>
      <c r="AG103" s="64">
        <v>22</v>
      </c>
      <c r="AH103" s="64">
        <v>10</v>
      </c>
      <c r="AI103" s="66">
        <f>AG103*AH103</f>
        <v>220</v>
      </c>
      <c r="AJ103" s="40">
        <v>47469076313</v>
      </c>
      <c r="AK103" s="34">
        <v>7631</v>
      </c>
      <c r="AL103" s="64"/>
      <c r="AM103" s="64"/>
      <c r="AN103" s="64"/>
      <c r="AO103" s="64"/>
      <c r="AP103" s="157"/>
      <c r="AQ103" s="161">
        <v>0</v>
      </c>
      <c r="AR103" s="167">
        <v>0</v>
      </c>
      <c r="AS103" s="133"/>
      <c r="AT103" s="17">
        <f>VLOOKUP(D103,'MAP Guidelines'!B:B,1,0)</f>
        <v>7631</v>
      </c>
    </row>
    <row r="104" spans="1:46" s="17" customFormat="1" ht="32.25" customHeight="1">
      <c r="A104" s="82" t="s">
        <v>261</v>
      </c>
      <c r="B104" s="58" t="s">
        <v>14</v>
      </c>
      <c r="C104" s="34">
        <v>7281</v>
      </c>
      <c r="D104" s="34">
        <v>7281.947</v>
      </c>
      <c r="E104" s="170">
        <v>47469072810</v>
      </c>
      <c r="F104" s="40">
        <v>10047469072817</v>
      </c>
      <c r="G104" s="64" t="s">
        <v>343</v>
      </c>
      <c r="H104" s="64" t="s">
        <v>343</v>
      </c>
      <c r="I104" s="64" t="s">
        <v>524</v>
      </c>
      <c r="J104" s="40"/>
      <c r="K104" s="32" t="s">
        <v>25</v>
      </c>
      <c r="L104" s="133" t="s">
        <v>137</v>
      </c>
      <c r="M104" s="59" t="s">
        <v>43</v>
      </c>
      <c r="N104" s="59" t="s">
        <v>245</v>
      </c>
      <c r="O104" s="60"/>
      <c r="P104" s="61">
        <v>150</v>
      </c>
      <c r="Q104" s="62">
        <v>7.88</v>
      </c>
      <c r="R104" s="94">
        <v>9.99</v>
      </c>
      <c r="S104" s="151">
        <v>9.99</v>
      </c>
      <c r="T104" s="128">
        <v>12.99</v>
      </c>
      <c r="U104" s="63">
        <f t="shared" si="12"/>
        <v>94.56</v>
      </c>
      <c r="V104" s="64">
        <v>12</v>
      </c>
      <c r="W104" s="64">
        <v>1</v>
      </c>
      <c r="X104" s="65">
        <v>2.31</v>
      </c>
      <c r="Y104" s="65">
        <v>2.31</v>
      </c>
      <c r="Z104" s="65">
        <v>4.3</v>
      </c>
      <c r="AA104" s="65">
        <v>9.75</v>
      </c>
      <c r="AB104" s="65">
        <v>7.44</v>
      </c>
      <c r="AC104" s="65">
        <v>5.25</v>
      </c>
      <c r="AD104" s="65">
        <v>0.22</v>
      </c>
      <c r="AE104" s="65">
        <v>0.12</v>
      </c>
      <c r="AF104" s="65">
        <v>3</v>
      </c>
      <c r="AG104" s="64">
        <v>22</v>
      </c>
      <c r="AH104" s="64">
        <v>10</v>
      </c>
      <c r="AI104" s="66">
        <v>220</v>
      </c>
      <c r="AJ104" s="40">
        <v>47469072810</v>
      </c>
      <c r="AK104" s="34">
        <v>7281.947</v>
      </c>
      <c r="AL104" s="64" t="s">
        <v>505</v>
      </c>
      <c r="AM104" s="64" t="s">
        <v>505</v>
      </c>
      <c r="AN104" s="64" t="s">
        <v>517</v>
      </c>
      <c r="AO104" s="64" t="s">
        <v>521</v>
      </c>
      <c r="AP104" s="157"/>
      <c r="AQ104" s="161">
        <v>328340.16</v>
      </c>
      <c r="AR104" s="167">
        <v>439.56</v>
      </c>
      <c r="AS104" s="133"/>
      <c r="AT104" s="17">
        <f>VLOOKUP(D104,'MAP Guidelines'!B:B,1,0)</f>
        <v>7281.947</v>
      </c>
    </row>
    <row r="105" spans="1:46" s="17" customFormat="1" ht="32.25" customHeight="1">
      <c r="A105" s="82" t="s">
        <v>261</v>
      </c>
      <c r="B105" s="58" t="s">
        <v>14</v>
      </c>
      <c r="C105" s="34">
        <v>6076</v>
      </c>
      <c r="D105" s="34">
        <v>6076.947</v>
      </c>
      <c r="E105" s="170">
        <v>47469060763</v>
      </c>
      <c r="F105" s="40">
        <v>10047469060760</v>
      </c>
      <c r="G105" s="64" t="s">
        <v>344</v>
      </c>
      <c r="H105" s="64" t="s">
        <v>344</v>
      </c>
      <c r="I105" s="64" t="s">
        <v>524</v>
      </c>
      <c r="J105" s="40" t="s">
        <v>463</v>
      </c>
      <c r="K105" s="32" t="s">
        <v>25</v>
      </c>
      <c r="L105" s="133" t="s">
        <v>138</v>
      </c>
      <c r="M105" s="59" t="s">
        <v>43</v>
      </c>
      <c r="N105" s="59" t="s">
        <v>245</v>
      </c>
      <c r="O105" s="60"/>
      <c r="P105" s="61">
        <v>90</v>
      </c>
      <c r="Q105" s="62">
        <v>5.83</v>
      </c>
      <c r="R105" s="94">
        <v>6.99</v>
      </c>
      <c r="S105" s="151">
        <v>6.99</v>
      </c>
      <c r="T105" s="128">
        <v>9.59</v>
      </c>
      <c r="U105" s="63">
        <f t="shared" si="12"/>
        <v>69.96000000000001</v>
      </c>
      <c r="V105" s="64">
        <v>12</v>
      </c>
      <c r="W105" s="64">
        <v>1</v>
      </c>
      <c r="X105" s="65">
        <v>1.98</v>
      </c>
      <c r="Y105" s="65">
        <v>1.98</v>
      </c>
      <c r="Z105" s="65">
        <v>4.09</v>
      </c>
      <c r="AA105" s="65">
        <v>8.5</v>
      </c>
      <c r="AB105" s="65">
        <v>6.5</v>
      </c>
      <c r="AC105" s="65">
        <v>5</v>
      </c>
      <c r="AD105" s="65">
        <f>(AA105*AB105*AC105/1728)</f>
        <v>0.15986689814814814</v>
      </c>
      <c r="AE105" s="65">
        <v>0.12</v>
      </c>
      <c r="AF105" s="65">
        <v>1.67</v>
      </c>
      <c r="AG105" s="64">
        <v>22</v>
      </c>
      <c r="AH105" s="64">
        <v>10</v>
      </c>
      <c r="AI105" s="66">
        <f>AG105*AH105</f>
        <v>220</v>
      </c>
      <c r="AJ105" s="40">
        <v>47469060763</v>
      </c>
      <c r="AK105" s="34">
        <v>6076.947</v>
      </c>
      <c r="AL105" s="64" t="s">
        <v>512</v>
      </c>
      <c r="AM105" s="64"/>
      <c r="AN105" s="64"/>
      <c r="AO105" s="64"/>
      <c r="AP105" s="157"/>
      <c r="AQ105" s="161">
        <v>0</v>
      </c>
      <c r="AR105" s="167">
        <v>2446.5</v>
      </c>
      <c r="AS105" s="133" t="s">
        <v>602</v>
      </c>
      <c r="AT105" s="17">
        <f>VLOOKUP(D105,'MAP Guidelines'!B:B,1,0)</f>
        <v>6076.947</v>
      </c>
    </row>
    <row r="106" spans="1:46" s="17" customFormat="1" ht="32.25" customHeight="1">
      <c r="A106" s="82" t="s">
        <v>261</v>
      </c>
      <c r="B106" s="58" t="s">
        <v>14</v>
      </c>
      <c r="C106" s="34"/>
      <c r="D106" s="59">
        <v>7606</v>
      </c>
      <c r="E106" s="170">
        <v>47469076061</v>
      </c>
      <c r="F106" s="40"/>
      <c r="G106" s="64" t="s">
        <v>438</v>
      </c>
      <c r="H106" s="64" t="s">
        <v>500</v>
      </c>
      <c r="I106" s="143" t="s">
        <v>523</v>
      </c>
      <c r="J106" s="40" t="s">
        <v>457</v>
      </c>
      <c r="K106" s="32" t="s">
        <v>25</v>
      </c>
      <c r="L106" s="168" t="s">
        <v>478</v>
      </c>
      <c r="M106" s="59" t="s">
        <v>43</v>
      </c>
      <c r="N106" s="59" t="s">
        <v>245</v>
      </c>
      <c r="O106" s="60"/>
      <c r="P106" s="61">
        <v>200</v>
      </c>
      <c r="Q106" s="62">
        <v>10.07</v>
      </c>
      <c r="R106" s="94"/>
      <c r="S106" s="151">
        <v>0</v>
      </c>
      <c r="T106" s="128"/>
      <c r="U106" s="63">
        <v>120.84</v>
      </c>
      <c r="V106" s="64"/>
      <c r="W106" s="64"/>
      <c r="X106" s="65"/>
      <c r="Y106" s="65"/>
      <c r="Z106" s="65"/>
      <c r="AA106" s="65"/>
      <c r="AB106" s="65"/>
      <c r="AC106" s="65"/>
      <c r="AD106" s="65"/>
      <c r="AE106" s="65"/>
      <c r="AF106" s="65"/>
      <c r="AG106" s="64"/>
      <c r="AH106" s="64"/>
      <c r="AI106" s="66"/>
      <c r="AJ106" s="40">
        <v>47469076061</v>
      </c>
      <c r="AK106" s="34" t="s">
        <v>440</v>
      </c>
      <c r="AL106" s="64" t="s">
        <v>502</v>
      </c>
      <c r="AM106" s="64" t="s">
        <v>502</v>
      </c>
      <c r="AN106" s="64" t="s">
        <v>517</v>
      </c>
      <c r="AO106" s="64" t="s">
        <v>521</v>
      </c>
      <c r="AP106" s="157"/>
      <c r="AQ106" s="161">
        <v>7522.29</v>
      </c>
      <c r="AR106" s="167">
        <v>0</v>
      </c>
      <c r="AS106" s="133"/>
      <c r="AT106" s="17" t="e">
        <f>VLOOKUP(D106,'MAP Guidelines'!B:B,1,0)</f>
        <v>#N/A</v>
      </c>
    </row>
    <row r="107" spans="1:46" s="17" customFormat="1" ht="32.25" customHeight="1">
      <c r="A107" s="82" t="s">
        <v>261</v>
      </c>
      <c r="B107" s="58" t="s">
        <v>14</v>
      </c>
      <c r="C107" s="34">
        <v>458</v>
      </c>
      <c r="D107" s="34">
        <v>458.921</v>
      </c>
      <c r="E107" s="40">
        <v>47469004583</v>
      </c>
      <c r="F107" s="40">
        <v>10047469004580</v>
      </c>
      <c r="G107" s="64" t="s">
        <v>345</v>
      </c>
      <c r="H107" s="64" t="s">
        <v>345</v>
      </c>
      <c r="I107" s="64" t="s">
        <v>524</v>
      </c>
      <c r="J107" s="40"/>
      <c r="K107" s="32" t="s">
        <v>25</v>
      </c>
      <c r="L107" s="133" t="s">
        <v>139</v>
      </c>
      <c r="M107" s="59" t="s">
        <v>43</v>
      </c>
      <c r="N107" s="59"/>
      <c r="O107" s="60"/>
      <c r="P107" s="61">
        <v>100</v>
      </c>
      <c r="Q107" s="62">
        <v>5.52</v>
      </c>
      <c r="R107" s="94">
        <v>6.99</v>
      </c>
      <c r="S107" s="151">
        <v>6.99</v>
      </c>
      <c r="T107" s="128">
        <v>8.79</v>
      </c>
      <c r="U107" s="63">
        <f>Q107*V107</f>
        <v>66.24</v>
      </c>
      <c r="V107" s="64">
        <v>12</v>
      </c>
      <c r="W107" s="64">
        <v>1</v>
      </c>
      <c r="X107" s="65">
        <v>1.98</v>
      </c>
      <c r="Y107" s="65">
        <v>1.98</v>
      </c>
      <c r="Z107" s="65">
        <v>4.09</v>
      </c>
      <c r="AA107" s="65">
        <v>8.5</v>
      </c>
      <c r="AB107" s="65">
        <v>6.5</v>
      </c>
      <c r="AC107" s="65">
        <v>5</v>
      </c>
      <c r="AD107" s="65">
        <f>(AA107*AB107*AC107/1728)</f>
        <v>0.15986689814814814</v>
      </c>
      <c r="AE107" s="65">
        <v>0.13</v>
      </c>
      <c r="AF107" s="65">
        <v>1.73</v>
      </c>
      <c r="AG107" s="64">
        <v>22</v>
      </c>
      <c r="AH107" s="64">
        <v>10</v>
      </c>
      <c r="AI107" s="66">
        <f>AG107*AH107</f>
        <v>220</v>
      </c>
      <c r="AJ107" s="40">
        <v>47469004583</v>
      </c>
      <c r="AK107" s="34">
        <v>458.921</v>
      </c>
      <c r="AL107" s="64" t="s">
        <v>504</v>
      </c>
      <c r="AM107" s="64"/>
      <c r="AN107" s="64"/>
      <c r="AO107" s="64"/>
      <c r="AP107" s="157">
        <v>111</v>
      </c>
      <c r="AQ107" s="161">
        <v>3625.6000000000004</v>
      </c>
      <c r="AR107" s="167">
        <v>398.43</v>
      </c>
      <c r="AS107" s="133" t="s">
        <v>603</v>
      </c>
      <c r="AT107" s="17">
        <f>VLOOKUP(D107,'MAP Guidelines'!B:B,1,0)</f>
        <v>458.921</v>
      </c>
    </row>
    <row r="108" spans="1:46" s="17" customFormat="1" ht="32.25" customHeight="1">
      <c r="A108" s="82" t="s">
        <v>261</v>
      </c>
      <c r="B108" s="58" t="s">
        <v>14</v>
      </c>
      <c r="C108" s="34">
        <v>511</v>
      </c>
      <c r="D108" s="34">
        <v>511.911</v>
      </c>
      <c r="E108" s="40">
        <v>47469005115</v>
      </c>
      <c r="F108" s="40">
        <v>10047469005112</v>
      </c>
      <c r="G108" s="64" t="s">
        <v>346</v>
      </c>
      <c r="H108" s="64" t="s">
        <v>346</v>
      </c>
      <c r="I108" s="64" t="s">
        <v>524</v>
      </c>
      <c r="J108" s="40"/>
      <c r="K108" s="32" t="s">
        <v>25</v>
      </c>
      <c r="L108" s="133" t="s">
        <v>140</v>
      </c>
      <c r="M108" s="59" t="s">
        <v>43</v>
      </c>
      <c r="N108" s="59"/>
      <c r="O108" s="60"/>
      <c r="P108" s="61">
        <v>120</v>
      </c>
      <c r="Q108" s="62">
        <v>10.5</v>
      </c>
      <c r="R108" s="94">
        <v>11.99</v>
      </c>
      <c r="S108" s="151">
        <v>11.99</v>
      </c>
      <c r="T108" s="128">
        <v>17.49</v>
      </c>
      <c r="U108" s="63">
        <f>Q108*V108</f>
        <v>126</v>
      </c>
      <c r="V108" s="64">
        <v>12</v>
      </c>
      <c r="W108" s="64">
        <v>1</v>
      </c>
      <c r="X108" s="65">
        <v>1.98</v>
      </c>
      <c r="Y108" s="65">
        <v>1.98</v>
      </c>
      <c r="Z108" s="65">
        <v>4.09</v>
      </c>
      <c r="AA108" s="65">
        <v>8.5</v>
      </c>
      <c r="AB108" s="65">
        <v>6.5</v>
      </c>
      <c r="AC108" s="65">
        <v>5</v>
      </c>
      <c r="AD108" s="65">
        <f>(AA108*AB108*AC108/1728)</f>
        <v>0.15986689814814814</v>
      </c>
      <c r="AE108" s="65">
        <v>0.17</v>
      </c>
      <c r="AF108" s="65">
        <v>2.23</v>
      </c>
      <c r="AG108" s="64">
        <v>22</v>
      </c>
      <c r="AH108" s="64">
        <v>10</v>
      </c>
      <c r="AI108" s="66">
        <f>AG108*AH108</f>
        <v>220</v>
      </c>
      <c r="AJ108" s="40">
        <v>47469005115</v>
      </c>
      <c r="AK108" s="34">
        <v>511.911</v>
      </c>
      <c r="AL108" s="64" t="s">
        <v>508</v>
      </c>
      <c r="AM108" s="64" t="s">
        <v>508</v>
      </c>
      <c r="AN108" s="64" t="s">
        <v>517</v>
      </c>
      <c r="AO108" s="64" t="s">
        <v>521</v>
      </c>
      <c r="AP108" s="157">
        <v>20</v>
      </c>
      <c r="AQ108" s="161">
        <v>2150.5</v>
      </c>
      <c r="AR108" s="167">
        <v>35.97</v>
      </c>
      <c r="AS108" s="133" t="s">
        <v>604</v>
      </c>
      <c r="AT108" s="17">
        <f>VLOOKUP(D108,'MAP Guidelines'!B:B,1,0)</f>
        <v>511.911</v>
      </c>
    </row>
    <row r="109" spans="1:46" s="17" customFormat="1" ht="32.25" customHeight="1">
      <c r="A109" s="82" t="s">
        <v>261</v>
      </c>
      <c r="B109" s="58" t="s">
        <v>14</v>
      </c>
      <c r="C109" s="34">
        <v>16068</v>
      </c>
      <c r="D109" s="34">
        <v>16068.911</v>
      </c>
      <c r="E109" s="40">
        <v>47469160685</v>
      </c>
      <c r="F109" s="40">
        <v>10047469160682</v>
      </c>
      <c r="G109" s="64" t="s">
        <v>347</v>
      </c>
      <c r="H109" s="64" t="s">
        <v>412</v>
      </c>
      <c r="I109" s="143" t="s">
        <v>526</v>
      </c>
      <c r="J109" s="40" t="s">
        <v>458</v>
      </c>
      <c r="K109" s="32" t="s">
        <v>25</v>
      </c>
      <c r="L109" s="133" t="s">
        <v>141</v>
      </c>
      <c r="M109" s="59" t="s">
        <v>43</v>
      </c>
      <c r="N109" s="59"/>
      <c r="O109" s="60"/>
      <c r="P109" s="61">
        <v>240</v>
      </c>
      <c r="Q109" s="62">
        <v>12.129999999999999</v>
      </c>
      <c r="R109" s="94">
        <v>16.99</v>
      </c>
      <c r="S109" s="151">
        <v>16.99</v>
      </c>
      <c r="T109" s="128">
        <v>20.39</v>
      </c>
      <c r="U109" s="63">
        <f>Q109*V109</f>
        <v>145.56</v>
      </c>
      <c r="V109" s="64">
        <v>12</v>
      </c>
      <c r="W109" s="64">
        <v>1</v>
      </c>
      <c r="X109" s="65">
        <v>2.312</v>
      </c>
      <c r="Y109" s="65">
        <v>2.312</v>
      </c>
      <c r="Z109" s="65">
        <v>4.296</v>
      </c>
      <c r="AA109" s="65">
        <v>9.75</v>
      </c>
      <c r="AB109" s="65">
        <v>7.44</v>
      </c>
      <c r="AC109" s="65">
        <v>5.25</v>
      </c>
      <c r="AD109" s="65">
        <f>(AA109*AB109*AC109/1728)</f>
        <v>0.22039062500000003</v>
      </c>
      <c r="AE109" s="65">
        <v>0.282</v>
      </c>
      <c r="AF109" s="65">
        <v>3.68</v>
      </c>
      <c r="AG109" s="64">
        <v>22</v>
      </c>
      <c r="AH109" s="64">
        <v>10</v>
      </c>
      <c r="AI109" s="66">
        <f>AG109*AH109</f>
        <v>220</v>
      </c>
      <c r="AJ109" s="40">
        <v>47469160685</v>
      </c>
      <c r="AK109" s="34">
        <v>16068.911</v>
      </c>
      <c r="AL109" s="64" t="s">
        <v>502</v>
      </c>
      <c r="AM109" s="64" t="s">
        <v>502</v>
      </c>
      <c r="AN109" s="64" t="s">
        <v>517</v>
      </c>
      <c r="AO109" s="64" t="s">
        <v>521</v>
      </c>
      <c r="AP109" s="157"/>
      <c r="AQ109" s="161">
        <v>8467.2</v>
      </c>
      <c r="AR109" s="167">
        <v>628.63</v>
      </c>
      <c r="AS109" s="133" t="s">
        <v>605</v>
      </c>
      <c r="AT109" s="17">
        <f>VLOOKUP(D109,'MAP Guidelines'!B:B,1,0)</f>
        <v>16068.911</v>
      </c>
    </row>
    <row r="110" spans="1:46" s="17" customFormat="1" ht="32.25" customHeight="1">
      <c r="A110" s="82" t="s">
        <v>261</v>
      </c>
      <c r="B110" s="58" t="s">
        <v>14</v>
      </c>
      <c r="C110" s="34">
        <v>510</v>
      </c>
      <c r="D110" s="34">
        <v>510.911</v>
      </c>
      <c r="E110" s="40">
        <v>47469005108</v>
      </c>
      <c r="F110" s="40">
        <v>10047469005105</v>
      </c>
      <c r="G110" s="64" t="s">
        <v>500</v>
      </c>
      <c r="H110" s="64" t="s">
        <v>413</v>
      </c>
      <c r="I110" s="64" t="s">
        <v>524</v>
      </c>
      <c r="J110" s="40"/>
      <c r="K110" s="32" t="s">
        <v>25</v>
      </c>
      <c r="L110" s="133" t="s">
        <v>142</v>
      </c>
      <c r="M110" s="59" t="s">
        <v>43</v>
      </c>
      <c r="N110" s="59"/>
      <c r="O110" s="60"/>
      <c r="P110" s="61">
        <v>60</v>
      </c>
      <c r="Q110" s="62">
        <v>6.04</v>
      </c>
      <c r="R110" s="94">
        <v>6.99</v>
      </c>
      <c r="S110" s="151">
        <v>6.99</v>
      </c>
      <c r="T110" s="128">
        <v>9.99</v>
      </c>
      <c r="U110" s="63">
        <f>Q110*V110</f>
        <v>72.48</v>
      </c>
      <c r="V110" s="64">
        <v>12</v>
      </c>
      <c r="W110" s="64">
        <v>1</v>
      </c>
      <c r="X110" s="65">
        <v>1.938</v>
      </c>
      <c r="Y110" s="65">
        <v>1.938</v>
      </c>
      <c r="Z110" s="65">
        <v>3.625</v>
      </c>
      <c r="AA110" s="65">
        <v>8.25</v>
      </c>
      <c r="AB110" s="65">
        <v>6.31</v>
      </c>
      <c r="AC110" s="65">
        <v>4.44</v>
      </c>
      <c r="AD110" s="65">
        <f>(AA110*AB110*AC110/1728)</f>
        <v>0.13375885416666666</v>
      </c>
      <c r="AE110" s="65">
        <v>0.112</v>
      </c>
      <c r="AF110" s="65">
        <v>1.54</v>
      </c>
      <c r="AG110" s="64">
        <v>32</v>
      </c>
      <c r="AH110" s="64">
        <v>10</v>
      </c>
      <c r="AI110" s="66">
        <f>AG110*AH110</f>
        <v>320</v>
      </c>
      <c r="AJ110" s="40">
        <v>47469005108</v>
      </c>
      <c r="AK110" s="34">
        <v>510.911</v>
      </c>
      <c r="AL110" s="64"/>
      <c r="AM110" s="64"/>
      <c r="AN110" s="64"/>
      <c r="AO110" s="64"/>
      <c r="AP110" s="157"/>
      <c r="AQ110" s="161">
        <v>0</v>
      </c>
      <c r="AR110" s="167">
        <v>293.58</v>
      </c>
      <c r="AS110" s="133" t="s">
        <v>606</v>
      </c>
      <c r="AT110" s="17">
        <f>VLOOKUP(D110,'MAP Guidelines'!B:B,1,0)</f>
        <v>510.911</v>
      </c>
    </row>
    <row r="111" spans="1:46" s="17" customFormat="1" ht="32.25" customHeight="1">
      <c r="A111" s="82" t="s">
        <v>261</v>
      </c>
      <c r="B111" s="58" t="s">
        <v>14</v>
      </c>
      <c r="C111" s="34">
        <v>7144</v>
      </c>
      <c r="D111" s="34">
        <v>7144.947</v>
      </c>
      <c r="E111" s="170">
        <v>47469071448</v>
      </c>
      <c r="F111" s="40">
        <v>10047469071445</v>
      </c>
      <c r="G111" s="64" t="s">
        <v>348</v>
      </c>
      <c r="H111" s="64" t="s">
        <v>348</v>
      </c>
      <c r="I111" s="64" t="s">
        <v>524</v>
      </c>
      <c r="J111" s="40"/>
      <c r="K111" s="32" t="s">
        <v>25</v>
      </c>
      <c r="L111" s="133" t="s">
        <v>143</v>
      </c>
      <c r="M111" s="59" t="s">
        <v>44</v>
      </c>
      <c r="N111" s="59" t="s">
        <v>245</v>
      </c>
      <c r="O111" s="60"/>
      <c r="P111" s="61">
        <v>150</v>
      </c>
      <c r="Q111" s="62">
        <v>9.32</v>
      </c>
      <c r="R111" s="94">
        <v>11.99</v>
      </c>
      <c r="S111" s="151">
        <v>11.99</v>
      </c>
      <c r="T111" s="128">
        <v>15.39</v>
      </c>
      <c r="U111" s="63">
        <f>Q111*V111</f>
        <v>111.84</v>
      </c>
      <c r="V111" s="64">
        <v>12</v>
      </c>
      <c r="W111" s="64">
        <v>1</v>
      </c>
      <c r="X111" s="65">
        <v>2.31</v>
      </c>
      <c r="Y111" s="65">
        <v>2.31</v>
      </c>
      <c r="Z111" s="65">
        <v>4.3</v>
      </c>
      <c r="AA111" s="65">
        <v>9.75</v>
      </c>
      <c r="AB111" s="65">
        <v>7.44</v>
      </c>
      <c r="AC111" s="65">
        <v>5.25</v>
      </c>
      <c r="AD111" s="65">
        <f>(AA111*AB111*AC111/1728)</f>
        <v>0.22039062500000003</v>
      </c>
      <c r="AE111" s="65">
        <v>0.23</v>
      </c>
      <c r="AF111" s="65">
        <v>2</v>
      </c>
      <c r="AG111" s="64">
        <v>22</v>
      </c>
      <c r="AH111" s="64">
        <v>10</v>
      </c>
      <c r="AI111" s="66">
        <f>AG111*AH111</f>
        <v>220</v>
      </c>
      <c r="AJ111" s="40">
        <v>47469071448</v>
      </c>
      <c r="AK111" s="34">
        <v>7144.947</v>
      </c>
      <c r="AL111" s="64" t="s">
        <v>505</v>
      </c>
      <c r="AM111" s="64" t="s">
        <v>505</v>
      </c>
      <c r="AN111" s="64" t="s">
        <v>517</v>
      </c>
      <c r="AO111" s="64" t="s">
        <v>521</v>
      </c>
      <c r="AP111" s="157"/>
      <c r="AQ111" s="161">
        <v>729916.77</v>
      </c>
      <c r="AR111" s="167">
        <v>76328.34</v>
      </c>
      <c r="AS111" s="133" t="s">
        <v>607</v>
      </c>
      <c r="AT111" s="17">
        <f>VLOOKUP(D111,'MAP Guidelines'!B:B,1,0)</f>
        <v>7144.947</v>
      </c>
    </row>
    <row r="112" spans="1:46" s="17" customFormat="1" ht="32.25" customHeight="1">
      <c r="A112" s="82" t="s">
        <v>261</v>
      </c>
      <c r="B112" s="81" t="s">
        <v>14</v>
      </c>
      <c r="C112" s="76">
        <v>7168</v>
      </c>
      <c r="D112" s="34">
        <v>7168.947</v>
      </c>
      <c r="E112" s="170">
        <v>47469071684</v>
      </c>
      <c r="F112" s="77">
        <v>10047469071681</v>
      </c>
      <c r="G112" s="64" t="s">
        <v>500</v>
      </c>
      <c r="H112" s="64" t="s">
        <v>414</v>
      </c>
      <c r="I112" s="64" t="s">
        <v>524</v>
      </c>
      <c r="J112" s="40"/>
      <c r="K112" s="32" t="s">
        <v>25</v>
      </c>
      <c r="L112" s="133" t="s">
        <v>256</v>
      </c>
      <c r="M112" s="59" t="s">
        <v>44</v>
      </c>
      <c r="N112" s="59" t="s">
        <v>245</v>
      </c>
      <c r="O112" s="60"/>
      <c r="P112" s="61">
        <v>30</v>
      </c>
      <c r="Q112" s="62">
        <v>4.09</v>
      </c>
      <c r="R112" s="94">
        <v>5.99</v>
      </c>
      <c r="S112" s="151">
        <v>6.99</v>
      </c>
      <c r="T112" s="128">
        <v>6.49</v>
      </c>
      <c r="U112" s="63">
        <v>49.08</v>
      </c>
      <c r="V112" s="64">
        <v>12</v>
      </c>
      <c r="W112" s="64">
        <v>1</v>
      </c>
      <c r="X112" s="65">
        <v>1.94</v>
      </c>
      <c r="Y112" s="65">
        <v>1.94</v>
      </c>
      <c r="Z112" s="65">
        <v>3.63</v>
      </c>
      <c r="AA112" s="65">
        <v>8.25</v>
      </c>
      <c r="AB112" s="65">
        <v>6.31</v>
      </c>
      <c r="AC112" s="65">
        <v>4.44</v>
      </c>
      <c r="AD112" s="65">
        <v>0.13</v>
      </c>
      <c r="AE112" s="65">
        <v>0.07</v>
      </c>
      <c r="AF112" s="65">
        <v>0.86</v>
      </c>
      <c r="AG112" s="64">
        <v>32</v>
      </c>
      <c r="AH112" s="64">
        <v>10</v>
      </c>
      <c r="AI112" s="66">
        <v>320</v>
      </c>
      <c r="AJ112" s="40">
        <v>47469071684</v>
      </c>
      <c r="AK112" s="34">
        <v>7168.947</v>
      </c>
      <c r="AL112" s="64"/>
      <c r="AM112" s="64"/>
      <c r="AN112" s="64"/>
      <c r="AO112" s="64"/>
      <c r="AP112" s="157"/>
      <c r="AQ112" s="161">
        <v>0</v>
      </c>
      <c r="AR112" s="167">
        <v>3704.7000000000003</v>
      </c>
      <c r="AS112" s="133"/>
      <c r="AT112" s="17">
        <f>VLOOKUP(D112,'MAP Guidelines'!B:B,1,0)</f>
        <v>7168.947</v>
      </c>
    </row>
    <row r="113" spans="1:46" s="17" customFormat="1" ht="32.25" customHeight="1">
      <c r="A113" s="82" t="s">
        <v>261</v>
      </c>
      <c r="B113" s="58" t="s">
        <v>14</v>
      </c>
      <c r="C113" s="34">
        <v>5865</v>
      </c>
      <c r="D113" s="34" t="s">
        <v>648</v>
      </c>
      <c r="E113" s="170">
        <v>47469058654</v>
      </c>
      <c r="F113" s="40">
        <v>10047469058651</v>
      </c>
      <c r="G113" s="64" t="s">
        <v>349</v>
      </c>
      <c r="H113" s="64" t="s">
        <v>349</v>
      </c>
      <c r="I113" s="64" t="s">
        <v>524</v>
      </c>
      <c r="J113" s="40" t="s">
        <v>463</v>
      </c>
      <c r="K113" s="32" t="s">
        <v>25</v>
      </c>
      <c r="L113" s="133" t="s">
        <v>144</v>
      </c>
      <c r="M113" s="59" t="s">
        <v>44</v>
      </c>
      <c r="N113" s="59" t="s">
        <v>245</v>
      </c>
      <c r="O113" s="60"/>
      <c r="P113" s="61">
        <v>90</v>
      </c>
      <c r="Q113" s="62">
        <v>6.83</v>
      </c>
      <c r="R113" s="94">
        <v>8.99</v>
      </c>
      <c r="S113" s="151">
        <v>8.99</v>
      </c>
      <c r="T113" s="128">
        <v>11.39</v>
      </c>
      <c r="U113" s="63">
        <f>Q113*V113</f>
        <v>81.96000000000001</v>
      </c>
      <c r="V113" s="64">
        <v>12</v>
      </c>
      <c r="W113" s="64">
        <v>1</v>
      </c>
      <c r="X113" s="65">
        <v>1.98</v>
      </c>
      <c r="Y113" s="65">
        <v>1.98</v>
      </c>
      <c r="Z113" s="65">
        <v>4.09</v>
      </c>
      <c r="AA113" s="65">
        <v>8.5</v>
      </c>
      <c r="AB113" s="65">
        <v>6.5</v>
      </c>
      <c r="AC113" s="65">
        <v>5</v>
      </c>
      <c r="AD113" s="65">
        <f>(AA113*AB113*AC113/1728)</f>
        <v>0.15986689814814814</v>
      </c>
      <c r="AE113" s="65">
        <v>0.12</v>
      </c>
      <c r="AF113" s="65">
        <v>1.67</v>
      </c>
      <c r="AG113" s="64">
        <v>22</v>
      </c>
      <c r="AH113" s="64">
        <v>10</v>
      </c>
      <c r="AI113" s="66">
        <f>AG113*AH113</f>
        <v>220</v>
      </c>
      <c r="AJ113" s="40">
        <v>47469058654</v>
      </c>
      <c r="AK113" s="34">
        <v>5865.947</v>
      </c>
      <c r="AL113" s="64" t="s">
        <v>503</v>
      </c>
      <c r="AM113" s="64"/>
      <c r="AN113" s="64"/>
      <c r="AO113" s="64"/>
      <c r="AP113" s="157"/>
      <c r="AQ113" s="161">
        <v>5.3</v>
      </c>
      <c r="AR113" s="167">
        <v>224.75</v>
      </c>
      <c r="AS113" s="133" t="s">
        <v>608</v>
      </c>
      <c r="AT113" s="17" t="e">
        <f>VLOOKUP(D113,'MAP Guidelines'!B:B,1,0)</f>
        <v>#N/A</v>
      </c>
    </row>
    <row r="114" spans="1:46" s="17" customFormat="1" ht="32.25" customHeight="1">
      <c r="A114" s="82" t="s">
        <v>261</v>
      </c>
      <c r="B114" s="58" t="s">
        <v>14</v>
      </c>
      <c r="C114" s="34"/>
      <c r="D114" s="59">
        <v>7605</v>
      </c>
      <c r="E114" s="170">
        <v>47469076054</v>
      </c>
      <c r="F114" s="40"/>
      <c r="G114" s="64" t="s">
        <v>446</v>
      </c>
      <c r="H114" s="64" t="s">
        <v>500</v>
      </c>
      <c r="I114" s="143" t="s">
        <v>523</v>
      </c>
      <c r="J114" s="40" t="s">
        <v>457</v>
      </c>
      <c r="K114" s="32" t="s">
        <v>25</v>
      </c>
      <c r="L114" s="168" t="s">
        <v>479</v>
      </c>
      <c r="M114" s="59" t="s">
        <v>44</v>
      </c>
      <c r="N114" s="59" t="s">
        <v>245</v>
      </c>
      <c r="O114" s="60"/>
      <c r="P114" s="61">
        <v>200</v>
      </c>
      <c r="Q114" s="62">
        <v>13.3</v>
      </c>
      <c r="R114" s="94"/>
      <c r="S114" s="151">
        <v>0</v>
      </c>
      <c r="T114" s="128"/>
      <c r="U114" s="63">
        <v>159.6</v>
      </c>
      <c r="V114" s="64"/>
      <c r="W114" s="64"/>
      <c r="X114" s="65"/>
      <c r="Y114" s="65"/>
      <c r="Z114" s="65"/>
      <c r="AA114" s="65"/>
      <c r="AB114" s="65"/>
      <c r="AC114" s="65"/>
      <c r="AD114" s="65"/>
      <c r="AE114" s="65"/>
      <c r="AF114" s="65"/>
      <c r="AG114" s="64"/>
      <c r="AH114" s="64"/>
      <c r="AI114" s="66"/>
      <c r="AJ114" s="40">
        <v>47469076054</v>
      </c>
      <c r="AK114" s="34" t="s">
        <v>445</v>
      </c>
      <c r="AL114" s="64" t="s">
        <v>505</v>
      </c>
      <c r="AM114" s="64" t="s">
        <v>505</v>
      </c>
      <c r="AN114" s="64" t="s">
        <v>517</v>
      </c>
      <c r="AO114" s="64" t="s">
        <v>521</v>
      </c>
      <c r="AP114" s="157"/>
      <c r="AQ114" s="161">
        <v>72072.7</v>
      </c>
      <c r="AR114" s="167">
        <v>0</v>
      </c>
      <c r="AS114" s="133"/>
      <c r="AT114" s="17">
        <f>VLOOKUP(D114,'MAP Guidelines'!B:B,1,0)</f>
        <v>7605</v>
      </c>
    </row>
    <row r="115" spans="1:46" s="17" customFormat="1" ht="32.25" customHeight="1">
      <c r="A115" s="82" t="s">
        <v>262</v>
      </c>
      <c r="B115" s="58" t="s">
        <v>14</v>
      </c>
      <c r="C115" s="34"/>
      <c r="D115" s="34" t="s">
        <v>493</v>
      </c>
      <c r="E115" s="40" t="s">
        <v>647</v>
      </c>
      <c r="F115" s="40"/>
      <c r="G115" s="64" t="s">
        <v>493</v>
      </c>
      <c r="H115" s="64" t="s">
        <v>493</v>
      </c>
      <c r="I115" s="64" t="s">
        <v>262</v>
      </c>
      <c r="J115" s="40" t="s">
        <v>468</v>
      </c>
      <c r="K115" s="32" t="s">
        <v>25</v>
      </c>
      <c r="L115" s="133" t="s">
        <v>475</v>
      </c>
      <c r="M115" s="59" t="s">
        <v>44</v>
      </c>
      <c r="N115" s="59"/>
      <c r="O115" s="34" t="s">
        <v>454</v>
      </c>
      <c r="P115" s="61"/>
      <c r="Q115" s="62"/>
      <c r="R115" s="94"/>
      <c r="S115" s="151"/>
      <c r="T115" s="62"/>
      <c r="U115" s="63"/>
      <c r="V115" s="64"/>
      <c r="W115" s="64"/>
      <c r="X115" s="65"/>
      <c r="Y115" s="65"/>
      <c r="Z115" s="65"/>
      <c r="AA115" s="65"/>
      <c r="AB115" s="65"/>
      <c r="AC115" s="65"/>
      <c r="AD115" s="65"/>
      <c r="AE115" s="65"/>
      <c r="AF115" s="65"/>
      <c r="AG115" s="64"/>
      <c r="AH115" s="64"/>
      <c r="AI115" s="66"/>
      <c r="AJ115" s="40" t="s">
        <v>493</v>
      </c>
      <c r="AK115" s="34"/>
      <c r="AL115" s="64"/>
      <c r="AM115" s="64"/>
      <c r="AN115" s="64"/>
      <c r="AO115" s="64"/>
      <c r="AP115" s="157"/>
      <c r="AQ115" s="161">
        <v>0</v>
      </c>
      <c r="AR115" s="167">
        <v>0</v>
      </c>
      <c r="AS115" s="133"/>
      <c r="AT115" s="17" t="e">
        <f>VLOOKUP(D115,'MAP Guidelines'!B:B,1,0)</f>
        <v>#N/A</v>
      </c>
    </row>
    <row r="116" spans="1:46" ht="32.25" customHeight="1">
      <c r="A116" s="82" t="s">
        <v>261</v>
      </c>
      <c r="B116" s="58" t="s">
        <v>14</v>
      </c>
      <c r="C116" s="34">
        <v>7332</v>
      </c>
      <c r="D116" s="34">
        <v>7332</v>
      </c>
      <c r="E116" s="40">
        <v>47469073329</v>
      </c>
      <c r="F116" s="40">
        <v>10047469073326</v>
      </c>
      <c r="G116" s="64" t="s">
        <v>350</v>
      </c>
      <c r="H116" s="64" t="s">
        <v>350</v>
      </c>
      <c r="I116" s="64" t="s">
        <v>524</v>
      </c>
      <c r="J116" s="40" t="s">
        <v>460</v>
      </c>
      <c r="K116" s="32" t="s">
        <v>25</v>
      </c>
      <c r="L116" s="133" t="s">
        <v>173</v>
      </c>
      <c r="M116" s="59" t="s">
        <v>81</v>
      </c>
      <c r="N116" s="59" t="s">
        <v>253</v>
      </c>
      <c r="O116" s="60" t="s">
        <v>241</v>
      </c>
      <c r="P116" s="61">
        <v>90</v>
      </c>
      <c r="Q116" s="62">
        <v>8.69</v>
      </c>
      <c r="R116" s="94">
        <v>11.99</v>
      </c>
      <c r="S116" s="151">
        <v>0</v>
      </c>
      <c r="T116" s="128">
        <v>14.99</v>
      </c>
      <c r="U116" s="63">
        <f aca="true" t="shared" si="13" ref="U116:U121">Q116*V116</f>
        <v>104.28</v>
      </c>
      <c r="V116" s="64">
        <v>12</v>
      </c>
      <c r="W116" s="64">
        <v>1</v>
      </c>
      <c r="X116" s="65">
        <v>3</v>
      </c>
      <c r="Y116" s="65">
        <v>3</v>
      </c>
      <c r="Z116" s="65">
        <v>3.77</v>
      </c>
      <c r="AA116" s="65">
        <v>12.5</v>
      </c>
      <c r="AB116" s="65">
        <v>9.5</v>
      </c>
      <c r="AC116" s="65">
        <v>4.6</v>
      </c>
      <c r="AD116" s="65">
        <f>(AA116*AB116*AC116/1728)</f>
        <v>0.31611689814814814</v>
      </c>
      <c r="AE116" s="65">
        <v>0.7</v>
      </c>
      <c r="AF116" s="65">
        <v>8.7</v>
      </c>
      <c r="AG116" s="64">
        <v>15</v>
      </c>
      <c r="AH116" s="64">
        <v>10</v>
      </c>
      <c r="AI116" s="66">
        <f>AG116*AH116</f>
        <v>150</v>
      </c>
      <c r="AJ116" s="40">
        <v>47469073329</v>
      </c>
      <c r="AK116" s="34">
        <v>7332</v>
      </c>
      <c r="AL116" s="64" t="s">
        <v>506</v>
      </c>
      <c r="AM116" s="64"/>
      <c r="AN116" s="64"/>
      <c r="AO116" s="64"/>
      <c r="AP116" s="157"/>
      <c r="AQ116" s="161">
        <v>41130</v>
      </c>
      <c r="AR116" s="167">
        <v>0</v>
      </c>
      <c r="AS116" s="133" t="s">
        <v>173</v>
      </c>
      <c r="AT116" s="17">
        <f>VLOOKUP(D116,'MAP Guidelines'!B:B,1,0)</f>
        <v>7332</v>
      </c>
    </row>
    <row r="117" spans="1:46" s="17" customFormat="1" ht="32.25" customHeight="1">
      <c r="A117" s="82" t="s">
        <v>261</v>
      </c>
      <c r="B117" s="58" t="s">
        <v>14</v>
      </c>
      <c r="C117" s="34">
        <v>4837</v>
      </c>
      <c r="D117" s="34">
        <v>4837.921</v>
      </c>
      <c r="E117" s="40">
        <v>47469048372</v>
      </c>
      <c r="F117" s="40">
        <v>10047469048379</v>
      </c>
      <c r="G117" s="64" t="s">
        <v>351</v>
      </c>
      <c r="H117" s="64" t="s">
        <v>415</v>
      </c>
      <c r="I117" s="143" t="s">
        <v>526</v>
      </c>
      <c r="J117" s="40" t="s">
        <v>458</v>
      </c>
      <c r="K117" s="32" t="s">
        <v>25</v>
      </c>
      <c r="L117" s="133" t="s">
        <v>145</v>
      </c>
      <c r="M117" s="59" t="s">
        <v>46</v>
      </c>
      <c r="N117" s="59"/>
      <c r="O117" s="60"/>
      <c r="P117" s="61">
        <v>100</v>
      </c>
      <c r="Q117" s="62">
        <v>6.62</v>
      </c>
      <c r="R117" s="94">
        <v>8.99</v>
      </c>
      <c r="S117" s="151">
        <v>8.99</v>
      </c>
      <c r="T117" s="128">
        <v>10.89</v>
      </c>
      <c r="U117" s="63">
        <f t="shared" si="13"/>
        <v>79.44</v>
      </c>
      <c r="V117" s="64">
        <v>12</v>
      </c>
      <c r="W117" s="64">
        <v>1</v>
      </c>
      <c r="X117" s="65">
        <v>1.98</v>
      </c>
      <c r="Y117" s="65">
        <v>1.98</v>
      </c>
      <c r="Z117" s="65">
        <v>4.09</v>
      </c>
      <c r="AA117" s="65">
        <v>8.5</v>
      </c>
      <c r="AB117" s="65">
        <v>6.5</v>
      </c>
      <c r="AC117" s="65">
        <v>5</v>
      </c>
      <c r="AD117" s="65">
        <f>(AA117*AB117*AC117/1728)</f>
        <v>0.15986689814814814</v>
      </c>
      <c r="AE117" s="65">
        <v>0.13</v>
      </c>
      <c r="AF117" s="65">
        <v>1.75</v>
      </c>
      <c r="AG117" s="64">
        <v>22</v>
      </c>
      <c r="AH117" s="64">
        <v>10</v>
      </c>
      <c r="AI117" s="66">
        <f>AG117*AH117</f>
        <v>220</v>
      </c>
      <c r="AJ117" s="40">
        <v>47469048372</v>
      </c>
      <c r="AK117" s="34">
        <v>4837.921</v>
      </c>
      <c r="AL117" s="64" t="s">
        <v>502</v>
      </c>
      <c r="AM117" s="64" t="s">
        <v>502</v>
      </c>
      <c r="AN117" s="64" t="s">
        <v>517</v>
      </c>
      <c r="AO117" s="64" t="s">
        <v>521</v>
      </c>
      <c r="AP117" s="157"/>
      <c r="AQ117" s="161">
        <v>208822.32</v>
      </c>
      <c r="AR117" s="167">
        <v>485.46000000000004</v>
      </c>
      <c r="AS117" s="133" t="s">
        <v>609</v>
      </c>
      <c r="AT117" s="17">
        <f>VLOOKUP(D117,'MAP Guidelines'!B:B,1,0)</f>
        <v>4837.921</v>
      </c>
    </row>
    <row r="118" spans="1:46" s="17" customFormat="1" ht="32.25" customHeight="1">
      <c r="A118" s="82" t="s">
        <v>261</v>
      </c>
      <c r="B118" s="58" t="s">
        <v>14</v>
      </c>
      <c r="C118" s="34">
        <v>4462</v>
      </c>
      <c r="D118" s="34">
        <v>4462.911</v>
      </c>
      <c r="E118" s="40">
        <v>47469044626</v>
      </c>
      <c r="F118" s="40">
        <v>10047469044623</v>
      </c>
      <c r="G118" s="64" t="s">
        <v>500</v>
      </c>
      <c r="H118" s="64" t="s">
        <v>416</v>
      </c>
      <c r="I118" s="64" t="s">
        <v>524</v>
      </c>
      <c r="J118" s="40"/>
      <c r="K118" s="32" t="s">
        <v>25</v>
      </c>
      <c r="L118" s="133" t="s">
        <v>146</v>
      </c>
      <c r="M118" s="59" t="s">
        <v>44</v>
      </c>
      <c r="N118" s="59"/>
      <c r="O118" s="60"/>
      <c r="P118" s="61">
        <v>60</v>
      </c>
      <c r="Q118" s="62">
        <v>6.04</v>
      </c>
      <c r="R118" s="94">
        <v>7.99</v>
      </c>
      <c r="S118" s="151">
        <v>7.99</v>
      </c>
      <c r="T118" s="128">
        <v>9.99</v>
      </c>
      <c r="U118" s="63">
        <f t="shared" si="13"/>
        <v>72.48</v>
      </c>
      <c r="V118" s="64">
        <v>12</v>
      </c>
      <c r="W118" s="64">
        <v>1</v>
      </c>
      <c r="X118" s="65">
        <v>1.938</v>
      </c>
      <c r="Y118" s="65">
        <v>1.938</v>
      </c>
      <c r="Z118" s="65">
        <v>3.625</v>
      </c>
      <c r="AA118" s="65">
        <v>8.25</v>
      </c>
      <c r="AB118" s="65">
        <v>6.31</v>
      </c>
      <c r="AC118" s="65">
        <v>4.44</v>
      </c>
      <c r="AD118" s="65">
        <f>(AA118*AB118*AC118/1728)</f>
        <v>0.13375885416666666</v>
      </c>
      <c r="AE118" s="65">
        <v>0.1</v>
      </c>
      <c r="AF118" s="65">
        <v>1.319884</v>
      </c>
      <c r="AG118" s="64">
        <v>32</v>
      </c>
      <c r="AH118" s="64">
        <v>10</v>
      </c>
      <c r="AI118" s="66">
        <f>AG118*AH118</f>
        <v>320</v>
      </c>
      <c r="AJ118" s="40">
        <v>47469044626</v>
      </c>
      <c r="AK118" s="34">
        <v>4462.911</v>
      </c>
      <c r="AL118" s="64"/>
      <c r="AM118" s="64"/>
      <c r="AN118" s="64"/>
      <c r="AO118" s="64"/>
      <c r="AP118" s="157"/>
      <c r="AQ118" s="161">
        <v>0</v>
      </c>
      <c r="AR118" s="167">
        <v>0</v>
      </c>
      <c r="AS118" s="133" t="s">
        <v>610</v>
      </c>
      <c r="AT118" s="17">
        <f>VLOOKUP(D118,'MAP Guidelines'!B:B,1,0)</f>
        <v>4462.911</v>
      </c>
    </row>
    <row r="119" spans="1:46" s="17" customFormat="1" ht="32.25" customHeight="1">
      <c r="A119" s="82" t="s">
        <v>261</v>
      </c>
      <c r="B119" s="58" t="s">
        <v>14</v>
      </c>
      <c r="C119" s="34">
        <v>6046</v>
      </c>
      <c r="D119" s="34">
        <v>6046.947</v>
      </c>
      <c r="E119" s="40">
        <v>47469060466</v>
      </c>
      <c r="F119" s="40">
        <v>10047469060463</v>
      </c>
      <c r="G119" s="64" t="s">
        <v>352</v>
      </c>
      <c r="H119" s="64" t="s">
        <v>500</v>
      </c>
      <c r="I119" s="143" t="s">
        <v>523</v>
      </c>
      <c r="J119" s="40"/>
      <c r="K119" s="32" t="s">
        <v>25</v>
      </c>
      <c r="L119" s="133" t="s">
        <v>171</v>
      </c>
      <c r="M119" s="59" t="s">
        <v>244</v>
      </c>
      <c r="N119" s="59" t="s">
        <v>247</v>
      </c>
      <c r="O119" s="60"/>
      <c r="P119" s="61">
        <v>60</v>
      </c>
      <c r="Q119" s="62">
        <v>6.83</v>
      </c>
      <c r="R119" s="94">
        <v>8.99</v>
      </c>
      <c r="S119" s="151">
        <v>8.99</v>
      </c>
      <c r="T119" s="128">
        <v>11.39</v>
      </c>
      <c r="U119" s="63">
        <f t="shared" si="13"/>
        <v>81.96000000000001</v>
      </c>
      <c r="V119" s="64">
        <v>12</v>
      </c>
      <c r="W119" s="64">
        <v>1</v>
      </c>
      <c r="X119" s="65">
        <v>1.88</v>
      </c>
      <c r="Y119" s="65">
        <v>2</v>
      </c>
      <c r="Z119" s="65">
        <v>4.56</v>
      </c>
      <c r="AA119" s="65">
        <v>8.75</v>
      </c>
      <c r="AB119" s="65">
        <v>6.69</v>
      </c>
      <c r="AC119" s="65">
        <v>6.56</v>
      </c>
      <c r="AD119" s="65">
        <f>(AA119*AB119*AC119/1728)</f>
        <v>0.22222569444444443</v>
      </c>
      <c r="AE119" s="65">
        <v>0.141095</v>
      </c>
      <c r="AF119" s="65">
        <v>1.96</v>
      </c>
      <c r="AG119" s="64">
        <v>24</v>
      </c>
      <c r="AH119" s="64">
        <v>7</v>
      </c>
      <c r="AI119" s="66">
        <f>AG119*AH119</f>
        <v>168</v>
      </c>
      <c r="AJ119" s="40">
        <v>47469060466</v>
      </c>
      <c r="AK119" s="34">
        <v>6046.947</v>
      </c>
      <c r="AL119" s="64" t="s">
        <v>502</v>
      </c>
      <c r="AM119" s="64" t="s">
        <v>502</v>
      </c>
      <c r="AN119" s="64" t="s">
        <v>517</v>
      </c>
      <c r="AO119" s="64" t="s">
        <v>521</v>
      </c>
      <c r="AP119" s="157"/>
      <c r="AQ119" s="161">
        <v>15208.199999999999</v>
      </c>
      <c r="AR119" s="167">
        <v>0</v>
      </c>
      <c r="AS119" s="133" t="s">
        <v>611</v>
      </c>
      <c r="AT119" s="17">
        <f>VLOOKUP(D119,'MAP Guidelines'!B:B,1,0)</f>
        <v>6046.947</v>
      </c>
    </row>
    <row r="120" spans="1:46" s="17" customFormat="1" ht="32.25" customHeight="1">
      <c r="A120" s="82" t="s">
        <v>261</v>
      </c>
      <c r="B120" s="58" t="s">
        <v>14</v>
      </c>
      <c r="C120" s="34">
        <v>7229</v>
      </c>
      <c r="D120" s="34">
        <v>7229.921</v>
      </c>
      <c r="E120" s="40">
        <v>47469072292</v>
      </c>
      <c r="F120" s="40">
        <v>10047469072299</v>
      </c>
      <c r="G120" s="64" t="s">
        <v>353</v>
      </c>
      <c r="H120" s="64" t="s">
        <v>500</v>
      </c>
      <c r="I120" s="143" t="s">
        <v>523</v>
      </c>
      <c r="J120" s="40"/>
      <c r="K120" s="32" t="s">
        <v>25</v>
      </c>
      <c r="L120" s="133" t="s">
        <v>168</v>
      </c>
      <c r="M120" s="59"/>
      <c r="N120" s="59"/>
      <c r="O120" s="60"/>
      <c r="P120" s="61">
        <v>60</v>
      </c>
      <c r="Q120" s="62">
        <v>9.93</v>
      </c>
      <c r="R120" s="94">
        <v>11.99</v>
      </c>
      <c r="S120" s="151">
        <v>11.99</v>
      </c>
      <c r="T120" s="128">
        <v>16.69</v>
      </c>
      <c r="U120" s="63">
        <f t="shared" si="13"/>
        <v>119.16</v>
      </c>
      <c r="V120" s="64">
        <v>12</v>
      </c>
      <c r="W120" s="64">
        <v>1</v>
      </c>
      <c r="X120" s="65">
        <v>2</v>
      </c>
      <c r="Y120" s="65">
        <v>2</v>
      </c>
      <c r="Z120" s="65">
        <v>4.34</v>
      </c>
      <c r="AA120" s="65">
        <v>8.5</v>
      </c>
      <c r="AB120" s="65">
        <v>6.5</v>
      </c>
      <c r="AC120" s="65">
        <v>5</v>
      </c>
      <c r="AD120" s="65">
        <f>(AA120*AB120*AC120/1728)</f>
        <v>0.15986689814814814</v>
      </c>
      <c r="AE120" s="65">
        <v>0.0790357</v>
      </c>
      <c r="AF120" s="65">
        <v>1.4</v>
      </c>
      <c r="AG120" s="64">
        <v>22</v>
      </c>
      <c r="AH120" s="64">
        <v>10</v>
      </c>
      <c r="AI120" s="66">
        <f>AG120*AH120</f>
        <v>220</v>
      </c>
      <c r="AJ120" s="40">
        <v>47469072292</v>
      </c>
      <c r="AK120" s="34">
        <v>7229.921</v>
      </c>
      <c r="AL120" s="64" t="s">
        <v>513</v>
      </c>
      <c r="AM120" s="64"/>
      <c r="AN120" s="64"/>
      <c r="AO120" s="64"/>
      <c r="AP120" s="157"/>
      <c r="AQ120" s="161">
        <v>251166.02000000002</v>
      </c>
      <c r="AR120" s="167">
        <v>0</v>
      </c>
      <c r="AS120" s="133" t="s">
        <v>612</v>
      </c>
      <c r="AT120" s="17">
        <f>VLOOKUP(D120,'MAP Guidelines'!B:B,1,0)</f>
        <v>7229.921</v>
      </c>
    </row>
    <row r="121" spans="1:46" s="17" customFormat="1" ht="32.25" customHeight="1">
      <c r="A121" s="82" t="s">
        <v>261</v>
      </c>
      <c r="B121" s="58" t="s">
        <v>14</v>
      </c>
      <c r="C121" s="34">
        <v>7279</v>
      </c>
      <c r="D121" s="34">
        <v>7279.911</v>
      </c>
      <c r="E121" s="40">
        <v>47469072797</v>
      </c>
      <c r="F121" s="40">
        <v>10047469072794</v>
      </c>
      <c r="G121" s="64" t="s">
        <v>354</v>
      </c>
      <c r="H121" s="64" t="s">
        <v>500</v>
      </c>
      <c r="I121" s="143" t="s">
        <v>523</v>
      </c>
      <c r="J121" s="40"/>
      <c r="K121" s="32" t="s">
        <v>25</v>
      </c>
      <c r="L121" s="133" t="s">
        <v>169</v>
      </c>
      <c r="M121" s="59" t="s">
        <v>26</v>
      </c>
      <c r="N121" s="59"/>
      <c r="O121" s="60"/>
      <c r="P121" s="61">
        <v>100</v>
      </c>
      <c r="Q121" s="62">
        <v>11.19</v>
      </c>
      <c r="R121" s="94">
        <v>12.99</v>
      </c>
      <c r="S121" s="151">
        <v>11.99</v>
      </c>
      <c r="T121" s="128">
        <v>18.99</v>
      </c>
      <c r="U121" s="63">
        <f t="shared" si="13"/>
        <v>134.28</v>
      </c>
      <c r="V121" s="64">
        <v>12</v>
      </c>
      <c r="W121" s="64">
        <v>1</v>
      </c>
      <c r="X121" s="65">
        <v>2</v>
      </c>
      <c r="Y121" s="65">
        <v>2</v>
      </c>
      <c r="Z121" s="65">
        <v>4.56</v>
      </c>
      <c r="AA121" s="65">
        <v>8.75</v>
      </c>
      <c r="AB121" s="65">
        <v>6.69</v>
      </c>
      <c r="AC121" s="65">
        <v>6.56</v>
      </c>
      <c r="AD121" s="65">
        <v>0.22</v>
      </c>
      <c r="AE121" s="65">
        <v>0.13</v>
      </c>
      <c r="AF121" s="65">
        <v>1.8</v>
      </c>
      <c r="AG121" s="64">
        <v>24</v>
      </c>
      <c r="AH121" s="64">
        <v>7</v>
      </c>
      <c r="AI121" s="66">
        <v>168</v>
      </c>
      <c r="AJ121" s="40">
        <v>47469072797</v>
      </c>
      <c r="AK121" s="34">
        <v>7279.911</v>
      </c>
      <c r="AL121" s="64" t="s">
        <v>505</v>
      </c>
      <c r="AM121" s="64" t="s">
        <v>505</v>
      </c>
      <c r="AN121" s="64" t="s">
        <v>517</v>
      </c>
      <c r="AO121" s="64" t="s">
        <v>521</v>
      </c>
      <c r="AP121" s="157"/>
      <c r="AQ121" s="161">
        <v>485374.5</v>
      </c>
      <c r="AR121" s="167">
        <v>0</v>
      </c>
      <c r="AS121" s="133"/>
      <c r="AT121" s="17">
        <f>VLOOKUP(D121,'MAP Guidelines'!B:B,1,0)</f>
        <v>7279.911</v>
      </c>
    </row>
    <row r="122" spans="1:46" s="17" customFormat="1" ht="32.25" customHeight="1">
      <c r="A122" s="82" t="s">
        <v>261</v>
      </c>
      <c r="B122" s="81" t="s">
        <v>14</v>
      </c>
      <c r="C122" s="76">
        <v>7171</v>
      </c>
      <c r="D122" s="34">
        <v>7171.921</v>
      </c>
      <c r="E122" s="40">
        <v>47469071714</v>
      </c>
      <c r="F122" s="77">
        <v>10047469071711</v>
      </c>
      <c r="G122" s="64" t="s">
        <v>500</v>
      </c>
      <c r="H122" s="64" t="s">
        <v>417</v>
      </c>
      <c r="I122" s="64" t="s">
        <v>524</v>
      </c>
      <c r="J122" s="40"/>
      <c r="K122" s="32" t="s">
        <v>25</v>
      </c>
      <c r="L122" s="133" t="s">
        <v>258</v>
      </c>
      <c r="M122" s="59" t="s">
        <v>26</v>
      </c>
      <c r="N122" s="59"/>
      <c r="O122" s="60"/>
      <c r="P122" s="61">
        <v>30</v>
      </c>
      <c r="Q122" s="62">
        <v>5.35</v>
      </c>
      <c r="R122" s="94">
        <v>7.99</v>
      </c>
      <c r="S122" s="151">
        <v>7.99</v>
      </c>
      <c r="T122" s="128">
        <v>8.79</v>
      </c>
      <c r="U122" s="63">
        <v>64.19999999999999</v>
      </c>
      <c r="V122" s="64">
        <v>12</v>
      </c>
      <c r="W122" s="64">
        <v>1</v>
      </c>
      <c r="X122" s="65">
        <v>2</v>
      </c>
      <c r="Y122" s="65">
        <v>2</v>
      </c>
      <c r="Z122" s="65">
        <v>3.875</v>
      </c>
      <c r="AA122" s="65">
        <v>8.75</v>
      </c>
      <c r="AB122" s="65">
        <v>6.69</v>
      </c>
      <c r="AC122" s="65">
        <v>6.56</v>
      </c>
      <c r="AD122" s="65">
        <v>0.22</v>
      </c>
      <c r="AE122" s="65">
        <v>0.08</v>
      </c>
      <c r="AF122" s="65">
        <v>0.91</v>
      </c>
      <c r="AG122" s="64">
        <v>24</v>
      </c>
      <c r="AH122" s="64">
        <v>7</v>
      </c>
      <c r="AI122" s="66">
        <v>168</v>
      </c>
      <c r="AJ122" s="40">
        <v>47469071714</v>
      </c>
      <c r="AK122" s="34">
        <v>7171.921</v>
      </c>
      <c r="AL122" s="64"/>
      <c r="AM122" s="64"/>
      <c r="AN122" s="64"/>
      <c r="AO122" s="64"/>
      <c r="AP122" s="157"/>
      <c r="AQ122" s="161">
        <v>0</v>
      </c>
      <c r="AR122" s="167">
        <v>1837.7</v>
      </c>
      <c r="AS122" s="133"/>
      <c r="AT122" s="17">
        <f>VLOOKUP(D122,'MAP Guidelines'!B:B,1,0)</f>
        <v>7171.921</v>
      </c>
    </row>
    <row r="123" spans="1:46" s="17" customFormat="1" ht="32.25" customHeight="1">
      <c r="A123" s="82" t="s">
        <v>261</v>
      </c>
      <c r="B123" s="58" t="s">
        <v>14</v>
      </c>
      <c r="C123" s="34">
        <v>5964</v>
      </c>
      <c r="D123" s="34">
        <v>5964.921</v>
      </c>
      <c r="E123" s="40">
        <v>47469059644</v>
      </c>
      <c r="F123" s="40">
        <v>10047469059641</v>
      </c>
      <c r="G123" s="64" t="s">
        <v>355</v>
      </c>
      <c r="H123" s="64" t="s">
        <v>355</v>
      </c>
      <c r="I123" s="64" t="s">
        <v>524</v>
      </c>
      <c r="J123" s="40" t="s">
        <v>463</v>
      </c>
      <c r="K123" s="32" t="s">
        <v>25</v>
      </c>
      <c r="L123" s="133" t="s">
        <v>170</v>
      </c>
      <c r="M123" s="59" t="s">
        <v>26</v>
      </c>
      <c r="N123" s="59"/>
      <c r="O123" s="60"/>
      <c r="P123" s="61">
        <v>60</v>
      </c>
      <c r="Q123" s="62">
        <v>7.14</v>
      </c>
      <c r="R123" s="94">
        <v>8.99</v>
      </c>
      <c r="S123" s="151">
        <v>8.99</v>
      </c>
      <c r="T123" s="128">
        <v>11.99</v>
      </c>
      <c r="U123" s="63">
        <f aca="true" t="shared" si="14" ref="U123:U164">Q123*V123</f>
        <v>85.67999999999999</v>
      </c>
      <c r="V123" s="64">
        <v>12</v>
      </c>
      <c r="W123" s="64">
        <v>1</v>
      </c>
      <c r="X123" s="65">
        <v>1.88</v>
      </c>
      <c r="Y123" s="65">
        <v>2</v>
      </c>
      <c r="Z123" s="65">
        <v>4.56</v>
      </c>
      <c r="AA123" s="65">
        <v>8.75</v>
      </c>
      <c r="AB123" s="65">
        <v>6.63</v>
      </c>
      <c r="AC123" s="65">
        <v>7</v>
      </c>
      <c r="AD123" s="65">
        <f aca="true" t="shared" si="15" ref="AD123:AD164">(AA123*AB123*AC123/1728)</f>
        <v>0.23500434027777775</v>
      </c>
      <c r="AE123" s="65">
        <v>0.1283972</v>
      </c>
      <c r="AF123" s="65">
        <v>1.8</v>
      </c>
      <c r="AG123" s="64">
        <v>32</v>
      </c>
      <c r="AH123" s="64">
        <v>7</v>
      </c>
      <c r="AI123" s="66">
        <f aca="true" t="shared" si="16" ref="AI123:AI164">AG123*AH123</f>
        <v>224</v>
      </c>
      <c r="AJ123" s="40">
        <v>47469059644</v>
      </c>
      <c r="AK123" s="34">
        <v>5964.921</v>
      </c>
      <c r="AL123" s="64" t="s">
        <v>502</v>
      </c>
      <c r="AM123" s="64" t="s">
        <v>502</v>
      </c>
      <c r="AN123" s="64" t="s">
        <v>517</v>
      </c>
      <c r="AO123" s="64" t="s">
        <v>521</v>
      </c>
      <c r="AP123" s="157">
        <v>144</v>
      </c>
      <c r="AQ123" s="161">
        <v>0</v>
      </c>
      <c r="AR123" s="167">
        <v>0</v>
      </c>
      <c r="AS123" s="133" t="s">
        <v>613</v>
      </c>
      <c r="AT123" s="17">
        <f>VLOOKUP(D123,'MAP Guidelines'!B:B,1,0)</f>
        <v>5964.921</v>
      </c>
    </row>
    <row r="124" spans="1:46" s="17" customFormat="1" ht="32.25" customHeight="1">
      <c r="A124" s="82" t="s">
        <v>262</v>
      </c>
      <c r="B124" s="58" t="s">
        <v>14</v>
      </c>
      <c r="C124" s="34">
        <v>7697</v>
      </c>
      <c r="D124" s="34">
        <v>7697</v>
      </c>
      <c r="E124" s="40">
        <v>47469076979</v>
      </c>
      <c r="F124" s="40">
        <v>10047469076976</v>
      </c>
      <c r="G124" s="171" t="s">
        <v>650</v>
      </c>
      <c r="H124" s="64" t="s">
        <v>500</v>
      </c>
      <c r="I124" s="64" t="s">
        <v>262</v>
      </c>
      <c r="J124" s="40"/>
      <c r="K124" s="32" t="s">
        <v>25</v>
      </c>
      <c r="L124" s="175" t="s">
        <v>449</v>
      </c>
      <c r="M124" s="59" t="s">
        <v>45</v>
      </c>
      <c r="N124" s="59" t="s">
        <v>245</v>
      </c>
      <c r="O124" s="34" t="s">
        <v>454</v>
      </c>
      <c r="P124" s="61">
        <v>30</v>
      </c>
      <c r="Q124" s="62">
        <v>5.35</v>
      </c>
      <c r="R124" s="94">
        <v>6.99</v>
      </c>
      <c r="S124" s="151">
        <v>0</v>
      </c>
      <c r="T124" s="62">
        <v>7.99</v>
      </c>
      <c r="U124" s="63">
        <f t="shared" si="14"/>
        <v>64.19999999999999</v>
      </c>
      <c r="V124" s="64" t="s">
        <v>17</v>
      </c>
      <c r="W124" s="64">
        <v>1</v>
      </c>
      <c r="X124" s="65">
        <v>2</v>
      </c>
      <c r="Y124" s="65">
        <v>2</v>
      </c>
      <c r="Z124" s="65">
        <v>4.375</v>
      </c>
      <c r="AA124" s="65">
        <v>8.5</v>
      </c>
      <c r="AB124" s="65">
        <v>6.5</v>
      </c>
      <c r="AC124" s="65">
        <v>4.75</v>
      </c>
      <c r="AD124" s="65">
        <f t="shared" si="15"/>
        <v>0.15187355324074073</v>
      </c>
      <c r="AE124" s="84"/>
      <c r="AF124" s="84"/>
      <c r="AG124" s="64">
        <v>22</v>
      </c>
      <c r="AH124" s="64">
        <v>10</v>
      </c>
      <c r="AI124" s="66">
        <f t="shared" si="16"/>
        <v>220</v>
      </c>
      <c r="AJ124" s="40">
        <v>47469076979</v>
      </c>
      <c r="AK124" s="34">
        <v>7697</v>
      </c>
      <c r="AL124" s="64"/>
      <c r="AM124" s="64"/>
      <c r="AN124" s="64"/>
      <c r="AO124" s="64"/>
      <c r="AP124" s="157"/>
      <c r="AQ124" s="161">
        <v>0</v>
      </c>
      <c r="AR124" s="167">
        <v>0</v>
      </c>
      <c r="AS124" s="133"/>
      <c r="AT124" s="17" t="e">
        <f>VLOOKUP(D124,'MAP Guidelines'!B:B,1,0)</f>
        <v>#N/A</v>
      </c>
    </row>
    <row r="125" spans="1:46" s="17" customFormat="1" ht="32.25" customHeight="1">
      <c r="A125" s="82" t="s">
        <v>261</v>
      </c>
      <c r="B125" s="58" t="s">
        <v>14</v>
      </c>
      <c r="C125" s="34">
        <v>7529</v>
      </c>
      <c r="D125" s="34">
        <v>7529</v>
      </c>
      <c r="E125" s="40">
        <v>47469075293</v>
      </c>
      <c r="F125" s="40">
        <v>10047469075290</v>
      </c>
      <c r="G125" s="64" t="s">
        <v>500</v>
      </c>
      <c r="H125" s="64" t="s">
        <v>400</v>
      </c>
      <c r="I125" s="64" t="s">
        <v>524</v>
      </c>
      <c r="J125" s="40"/>
      <c r="K125" s="32" t="s">
        <v>25</v>
      </c>
      <c r="L125" s="133" t="s">
        <v>451</v>
      </c>
      <c r="M125" s="59" t="s">
        <v>45</v>
      </c>
      <c r="N125" s="59" t="s">
        <v>247</v>
      </c>
      <c r="O125" s="34" t="s">
        <v>454</v>
      </c>
      <c r="P125" s="61">
        <v>40</v>
      </c>
      <c r="Q125" s="62">
        <v>6</v>
      </c>
      <c r="R125" s="94">
        <v>7.99</v>
      </c>
      <c r="S125" s="151">
        <v>7.49</v>
      </c>
      <c r="T125" s="128">
        <v>10.49</v>
      </c>
      <c r="U125" s="63">
        <f t="shared" si="14"/>
        <v>72</v>
      </c>
      <c r="V125" s="64">
        <v>12</v>
      </c>
      <c r="W125" s="64">
        <v>1</v>
      </c>
      <c r="X125" s="65">
        <v>2</v>
      </c>
      <c r="Y125" s="65">
        <v>2</v>
      </c>
      <c r="Z125" s="65">
        <v>4.375</v>
      </c>
      <c r="AA125" s="65">
        <v>8.5</v>
      </c>
      <c r="AB125" s="65">
        <v>6.5</v>
      </c>
      <c r="AC125" s="65">
        <v>4.75</v>
      </c>
      <c r="AD125" s="65">
        <f t="shared" si="15"/>
        <v>0.15187355324074073</v>
      </c>
      <c r="AE125" s="65">
        <v>0.1124</v>
      </c>
      <c r="AF125" s="65">
        <f>AE125*V125+0.26</f>
        <v>1.6088</v>
      </c>
      <c r="AG125" s="64">
        <v>22</v>
      </c>
      <c r="AH125" s="64">
        <v>10</v>
      </c>
      <c r="AI125" s="66">
        <f t="shared" si="16"/>
        <v>220</v>
      </c>
      <c r="AJ125" s="40">
        <v>47469075293</v>
      </c>
      <c r="AK125" s="34">
        <v>7529</v>
      </c>
      <c r="AL125" s="64"/>
      <c r="AM125" s="64"/>
      <c r="AN125" s="64"/>
      <c r="AO125" s="64"/>
      <c r="AP125" s="157"/>
      <c r="AQ125" s="161">
        <v>0</v>
      </c>
      <c r="AR125" s="167">
        <v>29106.14</v>
      </c>
      <c r="AS125" s="133" t="s">
        <v>614</v>
      </c>
      <c r="AT125" s="17">
        <f>VLOOKUP(D125,'MAP Guidelines'!B:B,1,0)</f>
        <v>7529</v>
      </c>
    </row>
    <row r="126" spans="1:46" s="17" customFormat="1" ht="32.25" customHeight="1">
      <c r="A126" s="82" t="s">
        <v>262</v>
      </c>
      <c r="B126" s="58" t="s">
        <v>14</v>
      </c>
      <c r="C126" s="34">
        <v>7692</v>
      </c>
      <c r="D126" s="34">
        <v>7692</v>
      </c>
      <c r="E126" s="40">
        <v>47469076924</v>
      </c>
      <c r="F126" s="40">
        <v>10047469076921</v>
      </c>
      <c r="G126" s="171" t="s">
        <v>650</v>
      </c>
      <c r="H126" s="64" t="s">
        <v>500</v>
      </c>
      <c r="I126" s="64" t="s">
        <v>262</v>
      </c>
      <c r="J126" s="40"/>
      <c r="K126" s="32" t="s">
        <v>25</v>
      </c>
      <c r="L126" s="175" t="s">
        <v>450</v>
      </c>
      <c r="M126" s="59" t="s">
        <v>45</v>
      </c>
      <c r="N126" s="59" t="s">
        <v>252</v>
      </c>
      <c r="O126" s="34" t="s">
        <v>454</v>
      </c>
      <c r="P126" s="61">
        <v>60</v>
      </c>
      <c r="Q126" s="62">
        <v>6.69</v>
      </c>
      <c r="R126" s="94">
        <v>7.99</v>
      </c>
      <c r="S126" s="151">
        <v>0</v>
      </c>
      <c r="T126" s="62">
        <v>9.99</v>
      </c>
      <c r="U126" s="63">
        <f t="shared" si="14"/>
        <v>80.28</v>
      </c>
      <c r="V126" s="64" t="s">
        <v>17</v>
      </c>
      <c r="W126" s="64">
        <v>1</v>
      </c>
      <c r="X126" s="65">
        <v>3</v>
      </c>
      <c r="Y126" s="65">
        <v>3</v>
      </c>
      <c r="Z126" s="65">
        <v>3.77</v>
      </c>
      <c r="AA126" s="65">
        <v>12.5</v>
      </c>
      <c r="AB126" s="65">
        <v>9.5</v>
      </c>
      <c r="AC126" s="65">
        <v>4.6</v>
      </c>
      <c r="AD126" s="65">
        <f t="shared" si="15"/>
        <v>0.31611689814814814</v>
      </c>
      <c r="AE126" s="65">
        <v>0.43</v>
      </c>
      <c r="AF126" s="65">
        <f>AE126*V126+0.46</f>
        <v>5.62</v>
      </c>
      <c r="AG126" s="64">
        <v>15</v>
      </c>
      <c r="AH126" s="64">
        <v>10</v>
      </c>
      <c r="AI126" s="66">
        <f t="shared" si="16"/>
        <v>150</v>
      </c>
      <c r="AJ126" s="40">
        <v>47469076924</v>
      </c>
      <c r="AK126" s="34">
        <v>7692</v>
      </c>
      <c r="AL126" s="64"/>
      <c r="AM126" s="64"/>
      <c r="AN126" s="64"/>
      <c r="AO126" s="64"/>
      <c r="AP126" s="157"/>
      <c r="AQ126" s="161">
        <v>0</v>
      </c>
      <c r="AR126" s="167">
        <v>0</v>
      </c>
      <c r="AS126" s="133"/>
      <c r="AT126" s="17" t="e">
        <f>VLOOKUP(D126,'MAP Guidelines'!B:B,1,0)</f>
        <v>#N/A</v>
      </c>
    </row>
    <row r="127" spans="1:46" s="17" customFormat="1" ht="32.25" customHeight="1">
      <c r="A127" s="82" t="s">
        <v>261</v>
      </c>
      <c r="B127" s="58" t="s">
        <v>14</v>
      </c>
      <c r="C127" s="34">
        <v>7530</v>
      </c>
      <c r="D127" s="34">
        <v>7530</v>
      </c>
      <c r="E127" s="40">
        <v>47469075309</v>
      </c>
      <c r="F127" s="40">
        <v>10047469075306</v>
      </c>
      <c r="G127" s="64" t="s">
        <v>459</v>
      </c>
      <c r="H127" s="64" t="s">
        <v>459</v>
      </c>
      <c r="I127" s="64" t="s">
        <v>524</v>
      </c>
      <c r="J127" s="40" t="s">
        <v>460</v>
      </c>
      <c r="K127" s="32" t="s">
        <v>25</v>
      </c>
      <c r="L127" s="133" t="s">
        <v>452</v>
      </c>
      <c r="M127" s="59" t="s">
        <v>45</v>
      </c>
      <c r="N127" s="59" t="s">
        <v>252</v>
      </c>
      <c r="O127" s="34" t="s">
        <v>454</v>
      </c>
      <c r="P127" s="61">
        <v>90</v>
      </c>
      <c r="Q127" s="62">
        <v>8.69</v>
      </c>
      <c r="R127" s="94">
        <v>11.99</v>
      </c>
      <c r="S127" s="151">
        <v>9.99</v>
      </c>
      <c r="T127" s="128">
        <v>14.99</v>
      </c>
      <c r="U127" s="63">
        <f t="shared" si="14"/>
        <v>104.28</v>
      </c>
      <c r="V127" s="64">
        <v>12</v>
      </c>
      <c r="W127" s="64">
        <v>1</v>
      </c>
      <c r="X127" s="65">
        <v>3</v>
      </c>
      <c r="Y127" s="65">
        <v>3</v>
      </c>
      <c r="Z127" s="65">
        <v>3.77</v>
      </c>
      <c r="AA127" s="65">
        <v>12.5</v>
      </c>
      <c r="AB127" s="65">
        <v>9.5</v>
      </c>
      <c r="AC127" s="65">
        <v>4.6</v>
      </c>
      <c r="AD127" s="65">
        <f t="shared" si="15"/>
        <v>0.31611689814814814</v>
      </c>
      <c r="AE127" s="65">
        <v>0.66</v>
      </c>
      <c r="AF127" s="65">
        <f>AE127*V127+0.46</f>
        <v>8.38</v>
      </c>
      <c r="AG127" s="64">
        <v>15</v>
      </c>
      <c r="AH127" s="64">
        <v>10</v>
      </c>
      <c r="AI127" s="66">
        <f t="shared" si="16"/>
        <v>150</v>
      </c>
      <c r="AJ127" s="40">
        <v>47469075309</v>
      </c>
      <c r="AK127" s="34">
        <v>7530</v>
      </c>
      <c r="AL127" s="64"/>
      <c r="AM127" s="64"/>
      <c r="AN127" s="64"/>
      <c r="AO127" s="64"/>
      <c r="AP127" s="157"/>
      <c r="AQ127" s="161">
        <v>17200.32</v>
      </c>
      <c r="AR127" s="167">
        <v>44095.86</v>
      </c>
      <c r="AS127" s="133" t="s">
        <v>615</v>
      </c>
      <c r="AT127" s="17">
        <f>VLOOKUP(D127,'MAP Guidelines'!B:B,1,0)</f>
        <v>7530</v>
      </c>
    </row>
    <row r="128" spans="1:46" s="17" customFormat="1" ht="32.25" customHeight="1">
      <c r="A128" s="82" t="s">
        <v>261</v>
      </c>
      <c r="B128" s="58" t="s">
        <v>14</v>
      </c>
      <c r="C128" s="34">
        <v>7405</v>
      </c>
      <c r="D128" s="34">
        <v>7405</v>
      </c>
      <c r="E128" s="40">
        <v>47469074050</v>
      </c>
      <c r="F128" s="40">
        <v>10047469074057</v>
      </c>
      <c r="G128" s="64" t="s">
        <v>356</v>
      </c>
      <c r="H128" s="64" t="s">
        <v>500</v>
      </c>
      <c r="I128" s="143" t="s">
        <v>523</v>
      </c>
      <c r="J128" s="40"/>
      <c r="K128" s="32" t="s">
        <v>25</v>
      </c>
      <c r="L128" s="133" t="s">
        <v>204</v>
      </c>
      <c r="M128" s="59" t="s">
        <v>193</v>
      </c>
      <c r="N128" s="59" t="s">
        <v>239</v>
      </c>
      <c r="O128" s="60"/>
      <c r="P128" s="61" t="s">
        <v>194</v>
      </c>
      <c r="Q128" s="62">
        <v>7.9</v>
      </c>
      <c r="R128" s="94">
        <v>9.99</v>
      </c>
      <c r="S128" s="151">
        <v>9.99</v>
      </c>
      <c r="T128" s="128">
        <v>13.19</v>
      </c>
      <c r="U128" s="63">
        <f t="shared" si="14"/>
        <v>189.60000000000002</v>
      </c>
      <c r="V128" s="64">
        <v>24</v>
      </c>
      <c r="W128" s="64">
        <v>1</v>
      </c>
      <c r="X128" s="65">
        <v>2.18</v>
      </c>
      <c r="Y128" s="65">
        <v>2.18</v>
      </c>
      <c r="Z128" s="65">
        <v>5.9</v>
      </c>
      <c r="AA128" s="65">
        <v>13.5</v>
      </c>
      <c r="AB128" s="65">
        <v>9.25</v>
      </c>
      <c r="AC128" s="65">
        <v>6.19</v>
      </c>
      <c r="AD128" s="65">
        <f t="shared" si="15"/>
        <v>0.44732421875</v>
      </c>
      <c r="AE128" s="65">
        <v>0.66</v>
      </c>
      <c r="AF128" s="65">
        <v>14.95</v>
      </c>
      <c r="AG128" s="64">
        <v>18</v>
      </c>
      <c r="AH128" s="64">
        <v>8</v>
      </c>
      <c r="AI128" s="66">
        <f t="shared" si="16"/>
        <v>144</v>
      </c>
      <c r="AJ128" s="40">
        <v>47469074050</v>
      </c>
      <c r="AK128" s="34">
        <v>7405</v>
      </c>
      <c r="AL128" s="64" t="s">
        <v>507</v>
      </c>
      <c r="AM128" s="64"/>
      <c r="AN128" s="64"/>
      <c r="AO128" s="64"/>
      <c r="AP128" s="157"/>
      <c r="AQ128" s="161">
        <v>24979.15</v>
      </c>
      <c r="AR128" s="167">
        <v>0</v>
      </c>
      <c r="AS128" s="133" t="s">
        <v>204</v>
      </c>
      <c r="AT128" s="17">
        <f>VLOOKUP(D128,'MAP Guidelines'!B:B,1,0)</f>
        <v>7405</v>
      </c>
    </row>
    <row r="129" spans="1:46" s="17" customFormat="1" ht="32.25" customHeight="1">
      <c r="A129" s="82" t="s">
        <v>261</v>
      </c>
      <c r="B129" s="58" t="s">
        <v>14</v>
      </c>
      <c r="C129" s="34">
        <v>7402</v>
      </c>
      <c r="D129" s="34">
        <v>7402</v>
      </c>
      <c r="E129" s="40">
        <v>47469074029</v>
      </c>
      <c r="F129" s="40">
        <v>10047469074026</v>
      </c>
      <c r="G129" s="64" t="s">
        <v>357</v>
      </c>
      <c r="H129" s="64" t="s">
        <v>500</v>
      </c>
      <c r="I129" s="143" t="s">
        <v>523</v>
      </c>
      <c r="J129" s="40"/>
      <c r="K129" s="32" t="s">
        <v>25</v>
      </c>
      <c r="L129" s="133" t="s">
        <v>205</v>
      </c>
      <c r="M129" s="59" t="s">
        <v>45</v>
      </c>
      <c r="N129" s="59" t="s">
        <v>239</v>
      </c>
      <c r="O129" s="60" t="s">
        <v>241</v>
      </c>
      <c r="P129" s="61" t="s">
        <v>195</v>
      </c>
      <c r="Q129" s="62">
        <v>4.75</v>
      </c>
      <c r="R129" s="94">
        <v>6.99</v>
      </c>
      <c r="S129" s="151">
        <v>6.99</v>
      </c>
      <c r="T129" s="128">
        <v>7.89</v>
      </c>
      <c r="U129" s="63">
        <f t="shared" si="14"/>
        <v>57</v>
      </c>
      <c r="V129" s="64">
        <v>12</v>
      </c>
      <c r="W129" s="64">
        <v>1</v>
      </c>
      <c r="X129" s="65">
        <v>1.52</v>
      </c>
      <c r="Y129" s="65">
        <v>1.52</v>
      </c>
      <c r="Z129" s="65">
        <v>4.74</v>
      </c>
      <c r="AA129" s="65">
        <v>6.5</v>
      </c>
      <c r="AB129" s="65">
        <v>4.69</v>
      </c>
      <c r="AC129" s="65">
        <v>4.94</v>
      </c>
      <c r="AD129" s="65">
        <f t="shared" si="15"/>
        <v>0.08715040509259261</v>
      </c>
      <c r="AE129" s="65">
        <v>0.29</v>
      </c>
      <c r="AF129" s="65">
        <v>4.08</v>
      </c>
      <c r="AG129" s="64">
        <v>32</v>
      </c>
      <c r="AH129" s="64">
        <v>10</v>
      </c>
      <c r="AI129" s="66">
        <f t="shared" si="16"/>
        <v>320</v>
      </c>
      <c r="AJ129" s="40">
        <v>47469074029</v>
      </c>
      <c r="AK129" s="34">
        <v>7402</v>
      </c>
      <c r="AL129" s="64" t="s">
        <v>507</v>
      </c>
      <c r="AM129" s="64"/>
      <c r="AN129" s="64"/>
      <c r="AO129" s="64"/>
      <c r="AP129" s="157"/>
      <c r="AQ129" s="161">
        <v>75845.49</v>
      </c>
      <c r="AR129" s="167">
        <v>0</v>
      </c>
      <c r="AS129" s="133" t="s">
        <v>205</v>
      </c>
      <c r="AT129" s="17">
        <f>VLOOKUP(D129,'MAP Guidelines'!B:B,1,0)</f>
        <v>7402</v>
      </c>
    </row>
    <row r="130" spans="1:46" s="17" customFormat="1" ht="32.25" customHeight="1">
      <c r="A130" s="82" t="s">
        <v>261</v>
      </c>
      <c r="B130" s="58" t="s">
        <v>14</v>
      </c>
      <c r="C130" s="34">
        <v>893</v>
      </c>
      <c r="D130" s="34">
        <v>893.911</v>
      </c>
      <c r="E130" s="40">
        <v>47469008932</v>
      </c>
      <c r="F130" s="40">
        <v>10047469008939</v>
      </c>
      <c r="G130" s="64" t="s">
        <v>358</v>
      </c>
      <c r="H130" s="64" t="s">
        <v>358</v>
      </c>
      <c r="I130" s="64" t="s">
        <v>525</v>
      </c>
      <c r="J130" s="40"/>
      <c r="K130" s="32" t="s">
        <v>218</v>
      </c>
      <c r="L130" s="133" t="s">
        <v>147</v>
      </c>
      <c r="M130" s="59"/>
      <c r="N130" s="59"/>
      <c r="O130" s="60"/>
      <c r="P130" s="61">
        <v>60</v>
      </c>
      <c r="Q130" s="62">
        <v>10</v>
      </c>
      <c r="R130" s="94">
        <v>10.99</v>
      </c>
      <c r="S130" s="151">
        <v>10.99</v>
      </c>
      <c r="T130" s="128">
        <v>16.69</v>
      </c>
      <c r="U130" s="63">
        <f t="shared" si="14"/>
        <v>120</v>
      </c>
      <c r="V130" s="64">
        <v>12</v>
      </c>
      <c r="W130" s="64">
        <v>1</v>
      </c>
      <c r="X130" s="65">
        <v>1.984</v>
      </c>
      <c r="Y130" s="65">
        <v>1.984</v>
      </c>
      <c r="Z130" s="65">
        <v>4.094</v>
      </c>
      <c r="AA130" s="65">
        <v>8.5</v>
      </c>
      <c r="AB130" s="65">
        <v>6.5</v>
      </c>
      <c r="AC130" s="65">
        <v>5</v>
      </c>
      <c r="AD130" s="65">
        <f t="shared" si="15"/>
        <v>0.15986689814814814</v>
      </c>
      <c r="AE130" s="65">
        <v>0.17</v>
      </c>
      <c r="AF130" s="65">
        <v>2.03</v>
      </c>
      <c r="AG130" s="64">
        <v>22</v>
      </c>
      <c r="AH130" s="64">
        <v>10</v>
      </c>
      <c r="AI130" s="66">
        <f t="shared" si="16"/>
        <v>220</v>
      </c>
      <c r="AJ130" s="40">
        <v>47469008932</v>
      </c>
      <c r="AK130" s="34">
        <v>893.911</v>
      </c>
      <c r="AL130" s="64" t="s">
        <v>503</v>
      </c>
      <c r="AM130" s="64"/>
      <c r="AN130" s="64"/>
      <c r="AO130" s="64"/>
      <c r="AP130" s="157"/>
      <c r="AQ130" s="161">
        <v>1824.5</v>
      </c>
      <c r="AR130" s="167">
        <v>0</v>
      </c>
      <c r="AS130" s="133" t="s">
        <v>616</v>
      </c>
      <c r="AT130" s="17" t="e">
        <f>VLOOKUP(D130,'MAP Guidelines'!B:B,1,0)</f>
        <v>#N/A</v>
      </c>
    </row>
    <row r="131" spans="1:46" s="17" customFormat="1" ht="32.25" customHeight="1">
      <c r="A131" s="82" t="s">
        <v>261</v>
      </c>
      <c r="B131" s="58" t="s">
        <v>14</v>
      </c>
      <c r="C131" s="34">
        <v>5238</v>
      </c>
      <c r="D131" s="34">
        <v>5238.921</v>
      </c>
      <c r="E131" s="40">
        <v>47469052386</v>
      </c>
      <c r="F131" s="40">
        <v>10047469052383</v>
      </c>
      <c r="G131" s="64" t="s">
        <v>359</v>
      </c>
      <c r="H131" s="64" t="s">
        <v>359</v>
      </c>
      <c r="I131" s="64" t="s">
        <v>524</v>
      </c>
      <c r="J131" s="40"/>
      <c r="K131" s="32" t="s">
        <v>35</v>
      </c>
      <c r="L131" s="133" t="s">
        <v>148</v>
      </c>
      <c r="M131" s="59" t="s">
        <v>196</v>
      </c>
      <c r="N131" s="59"/>
      <c r="O131" s="60"/>
      <c r="P131" s="61">
        <v>60</v>
      </c>
      <c r="Q131" s="62">
        <v>7.35</v>
      </c>
      <c r="R131" s="94">
        <v>8.99</v>
      </c>
      <c r="S131" s="151">
        <v>8.99</v>
      </c>
      <c r="T131" s="128">
        <v>12.29</v>
      </c>
      <c r="U131" s="63">
        <f t="shared" si="14"/>
        <v>88.19999999999999</v>
      </c>
      <c r="V131" s="64">
        <v>12</v>
      </c>
      <c r="W131" s="64">
        <v>1</v>
      </c>
      <c r="X131" s="65">
        <v>1.98</v>
      </c>
      <c r="Y131" s="65">
        <v>1.98</v>
      </c>
      <c r="Z131" s="65">
        <v>4.09</v>
      </c>
      <c r="AA131" s="65">
        <v>8.5</v>
      </c>
      <c r="AB131" s="65">
        <v>6.5</v>
      </c>
      <c r="AC131" s="65">
        <v>5</v>
      </c>
      <c r="AD131" s="65">
        <f t="shared" si="15"/>
        <v>0.15986689814814814</v>
      </c>
      <c r="AE131" s="65">
        <v>0.14</v>
      </c>
      <c r="AF131" s="65">
        <v>1.87</v>
      </c>
      <c r="AG131" s="64">
        <v>22</v>
      </c>
      <c r="AH131" s="64">
        <v>10</v>
      </c>
      <c r="AI131" s="66">
        <f t="shared" si="16"/>
        <v>220</v>
      </c>
      <c r="AJ131" s="40">
        <v>47469052386</v>
      </c>
      <c r="AK131" s="34">
        <v>5238.921</v>
      </c>
      <c r="AL131" s="64" t="s">
        <v>503</v>
      </c>
      <c r="AM131" s="64"/>
      <c r="AN131" s="64"/>
      <c r="AO131" s="64"/>
      <c r="AP131" s="157"/>
      <c r="AQ131" s="161">
        <v>18509.6</v>
      </c>
      <c r="AR131" s="167">
        <v>485.46000000000004</v>
      </c>
      <c r="AS131" s="133" t="s">
        <v>617</v>
      </c>
      <c r="AT131" s="17" t="e">
        <f>VLOOKUP(D131,'MAP Guidelines'!B:B,1,0)</f>
        <v>#N/A</v>
      </c>
    </row>
    <row r="132" spans="1:46" s="17" customFormat="1" ht="32.25" customHeight="1">
      <c r="A132" s="82" t="s">
        <v>261</v>
      </c>
      <c r="B132" s="58" t="s">
        <v>14</v>
      </c>
      <c r="C132" s="34">
        <v>6142</v>
      </c>
      <c r="D132" s="34">
        <v>6142.911</v>
      </c>
      <c r="E132" s="40">
        <v>47469061425</v>
      </c>
      <c r="F132" s="40">
        <v>10047469061422</v>
      </c>
      <c r="G132" s="64" t="s">
        <v>419</v>
      </c>
      <c r="H132" s="64" t="s">
        <v>500</v>
      </c>
      <c r="I132" s="143" t="s">
        <v>523</v>
      </c>
      <c r="J132" s="40"/>
      <c r="K132" s="32" t="s">
        <v>76</v>
      </c>
      <c r="L132" s="133" t="s">
        <v>453</v>
      </c>
      <c r="M132" s="59" t="s">
        <v>27</v>
      </c>
      <c r="N132" s="59"/>
      <c r="O132" s="60"/>
      <c r="P132" s="61">
        <v>120</v>
      </c>
      <c r="Q132" s="62">
        <v>31.5</v>
      </c>
      <c r="R132" s="94">
        <v>34.99</v>
      </c>
      <c r="S132" s="151">
        <v>34.99</v>
      </c>
      <c r="T132" s="128">
        <v>52.49</v>
      </c>
      <c r="U132" s="63">
        <f t="shared" si="14"/>
        <v>378</v>
      </c>
      <c r="V132" s="64">
        <v>12</v>
      </c>
      <c r="W132" s="64">
        <v>1</v>
      </c>
      <c r="X132" s="65">
        <v>2.38</v>
      </c>
      <c r="Y132" s="65">
        <v>2.38</v>
      </c>
      <c r="Z132" s="65">
        <v>6.48</v>
      </c>
      <c r="AA132" s="65">
        <v>11.25</v>
      </c>
      <c r="AB132" s="65">
        <v>8.56</v>
      </c>
      <c r="AC132" s="65">
        <v>7.81</v>
      </c>
      <c r="AD132" s="65">
        <f t="shared" si="15"/>
        <v>0.4352447916666667</v>
      </c>
      <c r="AE132" s="65">
        <v>0.187</v>
      </c>
      <c r="AF132" s="65">
        <v>3.88</v>
      </c>
      <c r="AG132" s="64">
        <v>18</v>
      </c>
      <c r="AH132" s="64">
        <v>7</v>
      </c>
      <c r="AI132" s="66">
        <f t="shared" si="16"/>
        <v>126</v>
      </c>
      <c r="AJ132" s="40">
        <v>47469061425</v>
      </c>
      <c r="AK132" s="34">
        <v>6142.911</v>
      </c>
      <c r="AL132" s="64" t="s">
        <v>502</v>
      </c>
      <c r="AM132" s="64" t="s">
        <v>502</v>
      </c>
      <c r="AN132" s="64" t="s">
        <v>517</v>
      </c>
      <c r="AO132" s="64" t="s">
        <v>521</v>
      </c>
      <c r="AP132" s="157"/>
      <c r="AQ132" s="161">
        <v>7434</v>
      </c>
      <c r="AR132" s="167">
        <v>0</v>
      </c>
      <c r="AS132" s="133" t="s">
        <v>618</v>
      </c>
      <c r="AT132" s="17" t="e">
        <f>VLOOKUP(D132,'MAP Guidelines'!B:B,1,0)</f>
        <v>#N/A</v>
      </c>
    </row>
    <row r="133" spans="1:46" s="17" customFormat="1" ht="32.25" customHeight="1">
      <c r="A133" s="82" t="s">
        <v>261</v>
      </c>
      <c r="B133" s="58" t="s">
        <v>14</v>
      </c>
      <c r="C133" s="34">
        <v>5233</v>
      </c>
      <c r="D133" s="34">
        <v>5233.911</v>
      </c>
      <c r="E133" s="40">
        <v>47469052331</v>
      </c>
      <c r="F133" s="40">
        <v>10047469052338</v>
      </c>
      <c r="G133" s="64" t="s">
        <v>360</v>
      </c>
      <c r="H133" s="64" t="s">
        <v>500</v>
      </c>
      <c r="I133" s="143" t="s">
        <v>523</v>
      </c>
      <c r="J133" s="40"/>
      <c r="K133" s="32" t="s">
        <v>167</v>
      </c>
      <c r="L133" s="133" t="s">
        <v>149</v>
      </c>
      <c r="M133" s="59"/>
      <c r="N133" s="59"/>
      <c r="O133" s="60"/>
      <c r="P133" s="61">
        <v>50</v>
      </c>
      <c r="Q133" s="62">
        <v>11.55</v>
      </c>
      <c r="R133" s="94">
        <v>14.99</v>
      </c>
      <c r="S133" s="151">
        <v>14.99</v>
      </c>
      <c r="T133" s="128">
        <v>19.29</v>
      </c>
      <c r="U133" s="63">
        <f t="shared" si="14"/>
        <v>138.60000000000002</v>
      </c>
      <c r="V133" s="64">
        <v>12</v>
      </c>
      <c r="W133" s="64">
        <v>1</v>
      </c>
      <c r="X133" s="65">
        <v>2</v>
      </c>
      <c r="Y133" s="65">
        <v>2</v>
      </c>
      <c r="Z133" s="65">
        <v>4.22</v>
      </c>
      <c r="AA133" s="65">
        <v>8.5</v>
      </c>
      <c r="AB133" s="65">
        <v>6.5</v>
      </c>
      <c r="AC133" s="65">
        <v>5</v>
      </c>
      <c r="AD133" s="65">
        <f t="shared" si="15"/>
        <v>0.15986689814814814</v>
      </c>
      <c r="AE133" s="65">
        <v>0.188385</v>
      </c>
      <c r="AF133" s="65">
        <v>2.51</v>
      </c>
      <c r="AG133" s="64">
        <v>22</v>
      </c>
      <c r="AH133" s="64">
        <v>10</v>
      </c>
      <c r="AI133" s="66">
        <f t="shared" si="16"/>
        <v>220</v>
      </c>
      <c r="AJ133" s="40">
        <v>47469052331</v>
      </c>
      <c r="AK133" s="34">
        <v>5233.911</v>
      </c>
      <c r="AL133" s="64" t="s">
        <v>503</v>
      </c>
      <c r="AM133" s="64"/>
      <c r="AN133" s="64"/>
      <c r="AO133" s="64"/>
      <c r="AP133" s="157"/>
      <c r="AQ133" s="161">
        <v>7586.16</v>
      </c>
      <c r="AR133" s="167">
        <v>0</v>
      </c>
      <c r="AS133" s="133" t="s">
        <v>619</v>
      </c>
      <c r="AT133" s="17" t="e">
        <f>VLOOKUP(D133,'MAP Guidelines'!B:B,1,0)</f>
        <v>#N/A</v>
      </c>
    </row>
    <row r="134" spans="1:46" s="17" customFormat="1" ht="32.25" customHeight="1">
      <c r="A134" s="82" t="s">
        <v>261</v>
      </c>
      <c r="B134" s="58" t="s">
        <v>14</v>
      </c>
      <c r="C134" s="34">
        <v>4515</v>
      </c>
      <c r="D134" s="34">
        <v>4515.911</v>
      </c>
      <c r="E134" s="40">
        <v>47469045159</v>
      </c>
      <c r="F134" s="40">
        <v>10047469045156</v>
      </c>
      <c r="G134" s="64" t="s">
        <v>361</v>
      </c>
      <c r="H134" s="64" t="s">
        <v>418</v>
      </c>
      <c r="I134" s="143" t="s">
        <v>526</v>
      </c>
      <c r="J134" s="40" t="s">
        <v>458</v>
      </c>
      <c r="K134" s="32" t="s">
        <v>217</v>
      </c>
      <c r="L134" s="133" t="s">
        <v>150</v>
      </c>
      <c r="M134" s="59"/>
      <c r="N134" s="59"/>
      <c r="O134" s="60"/>
      <c r="P134" s="61">
        <v>90</v>
      </c>
      <c r="Q134" s="62">
        <v>12.6</v>
      </c>
      <c r="R134" s="94">
        <v>14.99</v>
      </c>
      <c r="S134" s="151">
        <v>14.99</v>
      </c>
      <c r="T134" s="128">
        <v>20.99</v>
      </c>
      <c r="U134" s="63">
        <f t="shared" si="14"/>
        <v>151.2</v>
      </c>
      <c r="V134" s="64">
        <v>12</v>
      </c>
      <c r="W134" s="64">
        <v>1</v>
      </c>
      <c r="X134" s="65">
        <v>2.312</v>
      </c>
      <c r="Y134" s="65">
        <v>2.312</v>
      </c>
      <c r="Z134" s="65">
        <v>4.296</v>
      </c>
      <c r="AA134" s="65">
        <v>9.75</v>
      </c>
      <c r="AB134" s="65">
        <v>7.44</v>
      </c>
      <c r="AC134" s="65">
        <v>5.25</v>
      </c>
      <c r="AD134" s="65">
        <f t="shared" si="15"/>
        <v>0.22039062500000003</v>
      </c>
      <c r="AE134" s="65">
        <v>0.2676</v>
      </c>
      <c r="AF134" s="65">
        <v>3.51</v>
      </c>
      <c r="AG134" s="64">
        <v>22</v>
      </c>
      <c r="AH134" s="64">
        <v>10</v>
      </c>
      <c r="AI134" s="66">
        <f t="shared" si="16"/>
        <v>220</v>
      </c>
      <c r="AJ134" s="40">
        <v>47469045159</v>
      </c>
      <c r="AK134" s="34">
        <v>4515.911</v>
      </c>
      <c r="AL134" s="64" t="s">
        <v>502</v>
      </c>
      <c r="AM134" s="64" t="s">
        <v>502</v>
      </c>
      <c r="AN134" s="64" t="s">
        <v>517</v>
      </c>
      <c r="AO134" s="64" t="s">
        <v>521</v>
      </c>
      <c r="AP134" s="157">
        <v>121</v>
      </c>
      <c r="AQ134" s="161">
        <v>8040</v>
      </c>
      <c r="AR134" s="167">
        <v>869.42</v>
      </c>
      <c r="AS134" s="133" t="s">
        <v>620</v>
      </c>
      <c r="AT134" s="17">
        <f>VLOOKUP(D134,'MAP Guidelines'!B:B,1,0)</f>
        <v>4515.911</v>
      </c>
    </row>
    <row r="135" spans="1:46" s="17" customFormat="1" ht="32.25" customHeight="1">
      <c r="A135" s="82" t="s">
        <v>261</v>
      </c>
      <c r="B135" s="58" t="s">
        <v>47</v>
      </c>
      <c r="C135" s="34">
        <v>128</v>
      </c>
      <c r="D135" s="34">
        <v>128.0156</v>
      </c>
      <c r="E135" s="40">
        <v>733530001284</v>
      </c>
      <c r="F135" s="40">
        <v>10733530001281</v>
      </c>
      <c r="G135" s="64" t="s">
        <v>362</v>
      </c>
      <c r="H135" s="64" t="s">
        <v>500</v>
      </c>
      <c r="I135" s="143" t="s">
        <v>523</v>
      </c>
      <c r="J135" s="40"/>
      <c r="K135" s="32" t="s">
        <v>222</v>
      </c>
      <c r="L135" s="133" t="s">
        <v>84</v>
      </c>
      <c r="M135" s="59"/>
      <c r="N135" s="59"/>
      <c r="O135" s="60"/>
      <c r="P135" s="61">
        <v>60</v>
      </c>
      <c r="Q135" s="62">
        <v>23.1</v>
      </c>
      <c r="R135" s="94">
        <v>24.99</v>
      </c>
      <c r="S135" s="151">
        <v>24.99</v>
      </c>
      <c r="T135" s="128">
        <v>38.49</v>
      </c>
      <c r="U135" s="63">
        <f t="shared" si="14"/>
        <v>277.20000000000005</v>
      </c>
      <c r="V135" s="64" t="s">
        <v>17</v>
      </c>
      <c r="W135" s="64">
        <v>1</v>
      </c>
      <c r="X135" s="65">
        <v>2.56</v>
      </c>
      <c r="Y135" s="65">
        <v>2.56</v>
      </c>
      <c r="Z135" s="65">
        <v>4.5</v>
      </c>
      <c r="AA135" s="65">
        <v>10.56</v>
      </c>
      <c r="AB135" s="65">
        <v>8.06</v>
      </c>
      <c r="AC135" s="65">
        <v>5.31</v>
      </c>
      <c r="AD135" s="65">
        <f t="shared" si="15"/>
        <v>0.261547</v>
      </c>
      <c r="AE135" s="65">
        <v>0.25</v>
      </c>
      <c r="AF135" s="65" t="s">
        <v>48</v>
      </c>
      <c r="AG135" s="64" t="s">
        <v>55</v>
      </c>
      <c r="AH135" s="64" t="s">
        <v>19</v>
      </c>
      <c r="AI135" s="66">
        <f t="shared" si="16"/>
        <v>220</v>
      </c>
      <c r="AJ135" s="40">
        <v>733530001284</v>
      </c>
      <c r="AK135" s="34">
        <v>128.0156</v>
      </c>
      <c r="AL135" s="64" t="s">
        <v>514</v>
      </c>
      <c r="AM135" s="64"/>
      <c r="AN135" s="64"/>
      <c r="AO135" s="64"/>
      <c r="AP135" s="157"/>
      <c r="AQ135" s="161">
        <v>73996.2</v>
      </c>
      <c r="AR135" s="167">
        <v>0</v>
      </c>
      <c r="AS135" s="133"/>
      <c r="AT135" s="17">
        <f>VLOOKUP(D135,'MAP Guidelines'!B:B,1,0)</f>
        <v>128.0156</v>
      </c>
    </row>
    <row r="136" spans="1:46" s="17" customFormat="1" ht="32.25" customHeight="1">
      <c r="A136" s="82" t="s">
        <v>261</v>
      </c>
      <c r="B136" s="58" t="s">
        <v>47</v>
      </c>
      <c r="C136" s="34">
        <v>49000</v>
      </c>
      <c r="D136" s="34">
        <v>49000.0156</v>
      </c>
      <c r="E136" s="40">
        <v>733530490002</v>
      </c>
      <c r="F136" s="40">
        <v>10733530490009</v>
      </c>
      <c r="G136" s="64" t="s">
        <v>363</v>
      </c>
      <c r="H136" s="64" t="s">
        <v>363</v>
      </c>
      <c r="I136" s="64" t="s">
        <v>524</v>
      </c>
      <c r="J136" s="40"/>
      <c r="K136" s="32" t="s">
        <v>222</v>
      </c>
      <c r="L136" s="133" t="s">
        <v>85</v>
      </c>
      <c r="M136" s="59"/>
      <c r="N136" s="59"/>
      <c r="O136" s="60"/>
      <c r="P136" s="61">
        <v>60</v>
      </c>
      <c r="Q136" s="62">
        <v>23.1</v>
      </c>
      <c r="R136" s="94">
        <v>28.99</v>
      </c>
      <c r="S136" s="151">
        <v>24.99</v>
      </c>
      <c r="T136" s="128">
        <v>38.49</v>
      </c>
      <c r="U136" s="63">
        <f t="shared" si="14"/>
        <v>277.20000000000005</v>
      </c>
      <c r="V136" s="64" t="s">
        <v>17</v>
      </c>
      <c r="W136" s="64">
        <v>1</v>
      </c>
      <c r="X136" s="65">
        <v>2.56</v>
      </c>
      <c r="Y136" s="65">
        <v>2.56</v>
      </c>
      <c r="Z136" s="65">
        <v>4.5</v>
      </c>
      <c r="AA136" s="65">
        <v>10.56</v>
      </c>
      <c r="AB136" s="65">
        <v>8.06</v>
      </c>
      <c r="AC136" s="65">
        <v>5.31</v>
      </c>
      <c r="AD136" s="65">
        <f t="shared" si="15"/>
        <v>0.261547</v>
      </c>
      <c r="AE136" s="65">
        <v>0.27</v>
      </c>
      <c r="AF136" s="65" t="s">
        <v>51</v>
      </c>
      <c r="AG136" s="64" t="s">
        <v>55</v>
      </c>
      <c r="AH136" s="64" t="s">
        <v>19</v>
      </c>
      <c r="AI136" s="66">
        <f t="shared" si="16"/>
        <v>220</v>
      </c>
      <c r="AJ136" s="40">
        <v>733530490002</v>
      </c>
      <c r="AK136" s="34">
        <v>49000.0156</v>
      </c>
      <c r="AL136" s="64" t="s">
        <v>514</v>
      </c>
      <c r="AM136" s="64"/>
      <c r="AN136" s="64"/>
      <c r="AO136" s="64"/>
      <c r="AP136" s="157"/>
      <c r="AQ136" s="161">
        <v>26267.3</v>
      </c>
      <c r="AR136" s="167">
        <v>1174.53</v>
      </c>
      <c r="AS136" s="133" t="s">
        <v>621</v>
      </c>
      <c r="AT136" s="17">
        <f>VLOOKUP(D136,'MAP Guidelines'!B:B,1,0)</f>
        <v>49000.0156</v>
      </c>
    </row>
    <row r="137" spans="1:46" s="17" customFormat="1" ht="32.25" customHeight="1">
      <c r="A137" s="82" t="s">
        <v>261</v>
      </c>
      <c r="B137" s="58" t="s">
        <v>47</v>
      </c>
      <c r="C137" s="34">
        <v>48000</v>
      </c>
      <c r="D137" s="34">
        <v>48000.0156</v>
      </c>
      <c r="E137" s="40">
        <v>733530480003</v>
      </c>
      <c r="F137" s="40">
        <v>10733530480000</v>
      </c>
      <c r="G137" s="64" t="s">
        <v>364</v>
      </c>
      <c r="H137" s="64" t="s">
        <v>500</v>
      </c>
      <c r="I137" s="143" t="s">
        <v>523</v>
      </c>
      <c r="J137" s="40"/>
      <c r="K137" s="32" t="s">
        <v>222</v>
      </c>
      <c r="L137" s="133" t="s">
        <v>86</v>
      </c>
      <c r="M137" s="59"/>
      <c r="N137" s="59"/>
      <c r="O137" s="60"/>
      <c r="P137" s="61">
        <v>60</v>
      </c>
      <c r="Q137" s="62">
        <v>23.1</v>
      </c>
      <c r="R137" s="94">
        <v>28.99</v>
      </c>
      <c r="S137" s="151">
        <v>24.99</v>
      </c>
      <c r="T137" s="128">
        <v>38.49</v>
      </c>
      <c r="U137" s="63">
        <f t="shared" si="14"/>
        <v>277.20000000000005</v>
      </c>
      <c r="V137" s="64" t="s">
        <v>17</v>
      </c>
      <c r="W137" s="64">
        <v>1</v>
      </c>
      <c r="X137" s="65">
        <v>2.56</v>
      </c>
      <c r="Y137" s="65">
        <v>2.56</v>
      </c>
      <c r="Z137" s="65">
        <v>4.5</v>
      </c>
      <c r="AA137" s="65">
        <v>10.56</v>
      </c>
      <c r="AB137" s="65">
        <v>8.06</v>
      </c>
      <c r="AC137" s="65">
        <v>5.31</v>
      </c>
      <c r="AD137" s="65">
        <f t="shared" si="15"/>
        <v>0.261547</v>
      </c>
      <c r="AE137" s="65">
        <v>0.27</v>
      </c>
      <c r="AF137" s="65" t="s">
        <v>52</v>
      </c>
      <c r="AG137" s="64" t="s">
        <v>55</v>
      </c>
      <c r="AH137" s="64" t="s">
        <v>19</v>
      </c>
      <c r="AI137" s="66">
        <f t="shared" si="16"/>
        <v>220</v>
      </c>
      <c r="AJ137" s="40">
        <v>733530480003</v>
      </c>
      <c r="AK137" s="34">
        <v>48000.0156</v>
      </c>
      <c r="AL137" s="64" t="s">
        <v>515</v>
      </c>
      <c r="AM137" s="64"/>
      <c r="AN137" s="64"/>
      <c r="AO137" s="64"/>
      <c r="AP137" s="157"/>
      <c r="AQ137" s="161">
        <v>36419.1</v>
      </c>
      <c r="AR137" s="167">
        <v>0</v>
      </c>
      <c r="AS137" s="133"/>
      <c r="AT137" s="17">
        <f>VLOOKUP(D137,'MAP Guidelines'!B:B,1,0)</f>
        <v>48000.0156</v>
      </c>
    </row>
    <row r="138" spans="1:46" s="17" customFormat="1" ht="32.25" customHeight="1">
      <c r="A138" s="82" t="s">
        <v>261</v>
      </c>
      <c r="B138" s="58" t="s">
        <v>47</v>
      </c>
      <c r="C138" s="34">
        <v>47000</v>
      </c>
      <c r="D138" s="34">
        <v>47000.0156</v>
      </c>
      <c r="E138" s="40">
        <v>733530470004</v>
      </c>
      <c r="F138" s="40">
        <v>10733530470001</v>
      </c>
      <c r="G138" s="64" t="s">
        <v>500</v>
      </c>
      <c r="H138" s="64" t="s">
        <v>420</v>
      </c>
      <c r="I138" s="64" t="s">
        <v>524</v>
      </c>
      <c r="J138" s="40" t="s">
        <v>495</v>
      </c>
      <c r="K138" s="32" t="s">
        <v>222</v>
      </c>
      <c r="L138" s="133" t="s">
        <v>197</v>
      </c>
      <c r="M138" s="59"/>
      <c r="N138" s="59"/>
      <c r="O138" s="60"/>
      <c r="P138" s="61"/>
      <c r="Q138" s="62">
        <v>14.4</v>
      </c>
      <c r="R138" s="94">
        <v>21.99</v>
      </c>
      <c r="S138" s="151">
        <v>25.99</v>
      </c>
      <c r="T138" s="128">
        <v>23.99</v>
      </c>
      <c r="U138" s="63">
        <f t="shared" si="14"/>
        <v>172.8</v>
      </c>
      <c r="V138" s="64" t="s">
        <v>17</v>
      </c>
      <c r="W138" s="64">
        <v>1</v>
      </c>
      <c r="X138" s="65">
        <v>2</v>
      </c>
      <c r="Y138" s="65">
        <v>2</v>
      </c>
      <c r="Z138" s="65">
        <v>6.5</v>
      </c>
      <c r="AA138" s="65">
        <v>9.76</v>
      </c>
      <c r="AB138" s="65">
        <v>10.14</v>
      </c>
      <c r="AC138" s="65">
        <v>6.875</v>
      </c>
      <c r="AD138" s="65">
        <f t="shared" si="15"/>
        <v>0.3937465277777778</v>
      </c>
      <c r="AE138" s="65">
        <v>0.29</v>
      </c>
      <c r="AF138" s="65" t="s">
        <v>53</v>
      </c>
      <c r="AG138" s="64" t="s">
        <v>18</v>
      </c>
      <c r="AH138" s="64" t="s">
        <v>23</v>
      </c>
      <c r="AI138" s="66">
        <f t="shared" si="16"/>
        <v>224</v>
      </c>
      <c r="AJ138" s="40">
        <v>733530470004</v>
      </c>
      <c r="AK138" s="34">
        <v>47000.0156</v>
      </c>
      <c r="AL138" s="64"/>
      <c r="AM138" s="64"/>
      <c r="AN138" s="64"/>
      <c r="AO138" s="64"/>
      <c r="AP138" s="157">
        <v>33</v>
      </c>
      <c r="AQ138" s="161">
        <v>0</v>
      </c>
      <c r="AR138" s="167">
        <v>0</v>
      </c>
      <c r="AS138" s="133" t="s">
        <v>622</v>
      </c>
      <c r="AT138" s="17" t="e">
        <f>VLOOKUP(D138,'MAP Guidelines'!B:B,1,0)</f>
        <v>#N/A</v>
      </c>
    </row>
    <row r="139" spans="1:46" s="17" customFormat="1" ht="32.25" customHeight="1">
      <c r="A139" s="82" t="s">
        <v>261</v>
      </c>
      <c r="B139" s="58" t="s">
        <v>14</v>
      </c>
      <c r="C139" s="34">
        <v>4040</v>
      </c>
      <c r="D139" s="34">
        <v>4040.921</v>
      </c>
      <c r="E139" s="40">
        <v>47469040406</v>
      </c>
      <c r="F139" s="40">
        <v>10047469040403</v>
      </c>
      <c r="G139" s="64" t="s">
        <v>365</v>
      </c>
      <c r="H139" s="64" t="s">
        <v>421</v>
      </c>
      <c r="I139" s="143" t="s">
        <v>526</v>
      </c>
      <c r="J139" s="40" t="s">
        <v>458</v>
      </c>
      <c r="K139" s="32" t="s">
        <v>166</v>
      </c>
      <c r="L139" s="133" t="s">
        <v>487</v>
      </c>
      <c r="M139" s="59" t="s">
        <v>33</v>
      </c>
      <c r="N139" s="59"/>
      <c r="O139" s="60"/>
      <c r="P139" s="61">
        <v>150</v>
      </c>
      <c r="Q139" s="62">
        <v>7.35</v>
      </c>
      <c r="R139" s="94">
        <v>10.99</v>
      </c>
      <c r="S139" s="151">
        <v>10.99</v>
      </c>
      <c r="T139" s="128">
        <v>12.29</v>
      </c>
      <c r="U139" s="63">
        <f t="shared" si="14"/>
        <v>88.19999999999999</v>
      </c>
      <c r="V139" s="64">
        <v>12</v>
      </c>
      <c r="W139" s="64">
        <v>1</v>
      </c>
      <c r="X139" s="65">
        <v>2.88</v>
      </c>
      <c r="Y139" s="65">
        <v>2.88</v>
      </c>
      <c r="Z139" s="65">
        <v>5.187</v>
      </c>
      <c r="AA139" s="65">
        <v>12</v>
      </c>
      <c r="AB139" s="65">
        <v>9.13</v>
      </c>
      <c r="AC139" s="65">
        <v>6.06</v>
      </c>
      <c r="AD139" s="65">
        <f t="shared" si="15"/>
        <v>0.3842208333333333</v>
      </c>
      <c r="AE139" s="65">
        <v>0.59</v>
      </c>
      <c r="AF139" s="65">
        <v>7.59</v>
      </c>
      <c r="AG139" s="64">
        <v>8</v>
      </c>
      <c r="AH139" s="64">
        <v>15</v>
      </c>
      <c r="AI139" s="66">
        <f t="shared" si="16"/>
        <v>120</v>
      </c>
      <c r="AJ139" s="40">
        <v>47469040406</v>
      </c>
      <c r="AK139" s="34">
        <v>4040.921</v>
      </c>
      <c r="AL139" s="64" t="s">
        <v>502</v>
      </c>
      <c r="AM139" s="64" t="s">
        <v>502</v>
      </c>
      <c r="AN139" s="64" t="s">
        <v>517</v>
      </c>
      <c r="AO139" s="64" t="s">
        <v>521</v>
      </c>
      <c r="AP139" s="157">
        <v>61</v>
      </c>
      <c r="AQ139" s="161">
        <v>20440.8</v>
      </c>
      <c r="AR139" s="167">
        <v>230.79</v>
      </c>
      <c r="AS139" s="133" t="s">
        <v>623</v>
      </c>
      <c r="AT139" s="17">
        <f>VLOOKUP(D139,'MAP Guidelines'!B:B,1,0)</f>
        <v>4040.921</v>
      </c>
    </row>
    <row r="140" spans="1:46" s="17" customFormat="1" ht="32.25" customHeight="1">
      <c r="A140" s="82" t="s">
        <v>261</v>
      </c>
      <c r="B140" s="58" t="s">
        <v>14</v>
      </c>
      <c r="C140" s="34">
        <v>928</v>
      </c>
      <c r="D140" s="34">
        <v>928.9217</v>
      </c>
      <c r="E140" s="40">
        <v>47469009281</v>
      </c>
      <c r="F140" s="40">
        <v>10047469009288</v>
      </c>
      <c r="G140" s="64" t="s">
        <v>366</v>
      </c>
      <c r="H140" s="64" t="s">
        <v>422</v>
      </c>
      <c r="I140" s="143" t="s">
        <v>526</v>
      </c>
      <c r="J140" s="40" t="s">
        <v>458</v>
      </c>
      <c r="K140" s="32" t="s">
        <v>166</v>
      </c>
      <c r="L140" s="133" t="s">
        <v>488</v>
      </c>
      <c r="M140" s="59" t="s">
        <v>33</v>
      </c>
      <c r="N140" s="59"/>
      <c r="O140" s="60"/>
      <c r="P140" s="61">
        <v>90</v>
      </c>
      <c r="Q140" s="62">
        <v>4.84</v>
      </c>
      <c r="R140" s="94">
        <v>6.99</v>
      </c>
      <c r="S140" s="151">
        <v>8.99</v>
      </c>
      <c r="T140" s="128">
        <v>7.89</v>
      </c>
      <c r="U140" s="63">
        <f t="shared" si="14"/>
        <v>58.08</v>
      </c>
      <c r="V140" s="64">
        <v>12</v>
      </c>
      <c r="W140" s="64">
        <v>1</v>
      </c>
      <c r="X140" s="65">
        <v>2.516</v>
      </c>
      <c r="Y140" s="65">
        <v>2.516</v>
      </c>
      <c r="Z140" s="65">
        <v>4.375</v>
      </c>
      <c r="AA140" s="65">
        <v>10.56</v>
      </c>
      <c r="AB140" s="65">
        <v>8.06</v>
      </c>
      <c r="AC140" s="65">
        <v>5.31</v>
      </c>
      <c r="AD140" s="65">
        <f t="shared" si="15"/>
        <v>0.261547</v>
      </c>
      <c r="AE140" s="65">
        <v>0.381399</v>
      </c>
      <c r="AF140" s="65">
        <v>4.73</v>
      </c>
      <c r="AG140" s="64">
        <v>18</v>
      </c>
      <c r="AH140" s="64">
        <v>8</v>
      </c>
      <c r="AI140" s="66">
        <f t="shared" si="16"/>
        <v>144</v>
      </c>
      <c r="AJ140" s="40">
        <v>47469009281</v>
      </c>
      <c r="AK140" s="34">
        <v>928.9217</v>
      </c>
      <c r="AL140" s="64" t="s">
        <v>502</v>
      </c>
      <c r="AM140" s="64" t="s">
        <v>502</v>
      </c>
      <c r="AN140" s="64" t="s">
        <v>517</v>
      </c>
      <c r="AO140" s="64" t="s">
        <v>521</v>
      </c>
      <c r="AP140" s="157">
        <v>19</v>
      </c>
      <c r="AQ140" s="161">
        <v>1974.72</v>
      </c>
      <c r="AR140" s="167">
        <v>98.89</v>
      </c>
      <c r="AS140" s="133"/>
      <c r="AT140" s="17">
        <f>VLOOKUP(D140,'MAP Guidelines'!B:B,1,0)</f>
        <v>928.9217</v>
      </c>
    </row>
    <row r="141" spans="1:46" s="17" customFormat="1" ht="32.25" customHeight="1">
      <c r="A141" s="82" t="s">
        <v>261</v>
      </c>
      <c r="B141" s="58" t="s">
        <v>14</v>
      </c>
      <c r="C141" s="34">
        <v>4409</v>
      </c>
      <c r="D141" s="34">
        <v>4409.9217</v>
      </c>
      <c r="E141" s="40">
        <v>47469044091</v>
      </c>
      <c r="F141" s="40">
        <v>10047469044098</v>
      </c>
      <c r="G141" s="64" t="s">
        <v>367</v>
      </c>
      <c r="H141" s="64" t="s">
        <v>423</v>
      </c>
      <c r="I141" s="64" t="s">
        <v>524</v>
      </c>
      <c r="J141" s="40"/>
      <c r="K141" s="32" t="s">
        <v>166</v>
      </c>
      <c r="L141" s="133" t="s">
        <v>489</v>
      </c>
      <c r="M141" s="59" t="s">
        <v>24</v>
      </c>
      <c r="N141" s="59"/>
      <c r="O141" s="60"/>
      <c r="P141" s="61">
        <v>60</v>
      </c>
      <c r="Q141" s="62">
        <v>5.75</v>
      </c>
      <c r="R141" s="94">
        <v>7.99</v>
      </c>
      <c r="S141" s="151">
        <v>7.99</v>
      </c>
      <c r="T141" s="128">
        <v>9.59</v>
      </c>
      <c r="U141" s="63">
        <f t="shared" si="14"/>
        <v>69</v>
      </c>
      <c r="V141" s="64">
        <v>12</v>
      </c>
      <c r="W141" s="64">
        <v>1</v>
      </c>
      <c r="X141" s="65">
        <v>2.52</v>
      </c>
      <c r="Y141" s="65">
        <v>2.52</v>
      </c>
      <c r="Z141" s="65">
        <v>4.38</v>
      </c>
      <c r="AA141" s="65">
        <v>10.56</v>
      </c>
      <c r="AB141" s="65">
        <v>8.06</v>
      </c>
      <c r="AC141" s="65">
        <v>5.31</v>
      </c>
      <c r="AD141" s="65">
        <f t="shared" si="15"/>
        <v>0.261547</v>
      </c>
      <c r="AE141" s="65">
        <v>0.31</v>
      </c>
      <c r="AF141" s="65">
        <v>4.03</v>
      </c>
      <c r="AG141" s="64">
        <v>22</v>
      </c>
      <c r="AH141" s="64">
        <v>10</v>
      </c>
      <c r="AI141" s="66">
        <f t="shared" si="16"/>
        <v>220</v>
      </c>
      <c r="AJ141" s="40">
        <v>47469044091</v>
      </c>
      <c r="AK141" s="34">
        <v>4409.9217</v>
      </c>
      <c r="AL141" s="64" t="s">
        <v>503</v>
      </c>
      <c r="AM141" s="64"/>
      <c r="AN141" s="64"/>
      <c r="AO141" s="64"/>
      <c r="AP141" s="157"/>
      <c r="AQ141" s="161">
        <v>543.1999999999999</v>
      </c>
      <c r="AR141" s="167">
        <v>23.97</v>
      </c>
      <c r="AS141" s="133"/>
      <c r="AT141" s="17">
        <f>VLOOKUP(D141,'MAP Guidelines'!B:B,1,0)</f>
        <v>4409.9217</v>
      </c>
    </row>
    <row r="142" spans="1:46" s="17" customFormat="1" ht="32.25" customHeight="1">
      <c r="A142" s="82" t="s">
        <v>261</v>
      </c>
      <c r="B142" s="58" t="s">
        <v>14</v>
      </c>
      <c r="C142" s="34">
        <v>997</v>
      </c>
      <c r="D142" s="34">
        <v>997.9217</v>
      </c>
      <c r="E142" s="40">
        <v>47469009977</v>
      </c>
      <c r="F142" s="40">
        <v>10047469009974</v>
      </c>
      <c r="G142" s="64" t="s">
        <v>500</v>
      </c>
      <c r="H142" s="64" t="s">
        <v>424</v>
      </c>
      <c r="I142" s="64" t="s">
        <v>524</v>
      </c>
      <c r="J142" s="40"/>
      <c r="K142" s="32" t="s">
        <v>166</v>
      </c>
      <c r="L142" s="133" t="s">
        <v>198</v>
      </c>
      <c r="M142" s="59"/>
      <c r="N142" s="59"/>
      <c r="O142" s="60"/>
      <c r="P142" s="61">
        <v>60</v>
      </c>
      <c r="Q142" s="62">
        <v>8</v>
      </c>
      <c r="R142" s="94">
        <v>8.99</v>
      </c>
      <c r="S142" s="151">
        <v>7.99</v>
      </c>
      <c r="T142" s="128">
        <v>13.39</v>
      </c>
      <c r="U142" s="63">
        <f t="shared" si="14"/>
        <v>96</v>
      </c>
      <c r="V142" s="64">
        <v>12</v>
      </c>
      <c r="W142" s="64">
        <v>1</v>
      </c>
      <c r="X142" s="65">
        <v>2.516</v>
      </c>
      <c r="Y142" s="65">
        <v>2.516</v>
      </c>
      <c r="Z142" s="65">
        <v>4.375</v>
      </c>
      <c r="AA142" s="65">
        <v>10.56</v>
      </c>
      <c r="AB142" s="65">
        <v>8.06</v>
      </c>
      <c r="AC142" s="65">
        <v>5.31</v>
      </c>
      <c r="AD142" s="65">
        <f t="shared" si="15"/>
        <v>0.261547</v>
      </c>
      <c r="AE142" s="65">
        <v>0.43</v>
      </c>
      <c r="AF142" s="65">
        <v>3</v>
      </c>
      <c r="AG142" s="64">
        <v>22</v>
      </c>
      <c r="AH142" s="64">
        <v>10</v>
      </c>
      <c r="AI142" s="66">
        <f t="shared" si="16"/>
        <v>220</v>
      </c>
      <c r="AJ142" s="40">
        <v>47469009977</v>
      </c>
      <c r="AK142" s="34">
        <v>997.9217</v>
      </c>
      <c r="AL142" s="64"/>
      <c r="AM142" s="64"/>
      <c r="AN142" s="64"/>
      <c r="AO142" s="64"/>
      <c r="AP142" s="157"/>
      <c r="AQ142" s="161">
        <v>751.9200000000001</v>
      </c>
      <c r="AR142" s="167">
        <v>607.24</v>
      </c>
      <c r="AS142" s="133"/>
      <c r="AT142" s="17">
        <f>VLOOKUP(D142,'MAP Guidelines'!B:B,1,0)</f>
        <v>997.9217</v>
      </c>
    </row>
    <row r="143" spans="1:46" s="17" customFormat="1" ht="32.25" customHeight="1">
      <c r="A143" s="82" t="s">
        <v>261</v>
      </c>
      <c r="B143" s="58" t="s">
        <v>14</v>
      </c>
      <c r="C143" s="34">
        <v>998</v>
      </c>
      <c r="D143" s="34">
        <v>998.921</v>
      </c>
      <c r="E143" s="40">
        <v>47469009984</v>
      </c>
      <c r="F143" s="40">
        <v>10047469009981</v>
      </c>
      <c r="G143" s="64" t="s">
        <v>368</v>
      </c>
      <c r="H143" s="64" t="s">
        <v>368</v>
      </c>
      <c r="I143" s="64" t="s">
        <v>524</v>
      </c>
      <c r="J143" s="40"/>
      <c r="K143" s="32" t="s">
        <v>166</v>
      </c>
      <c r="L143" s="133" t="s">
        <v>199</v>
      </c>
      <c r="M143" s="59"/>
      <c r="N143" s="59"/>
      <c r="O143" s="60"/>
      <c r="P143" s="61">
        <v>90</v>
      </c>
      <c r="Q143" s="62">
        <v>8.4</v>
      </c>
      <c r="R143" s="94">
        <v>9.99</v>
      </c>
      <c r="S143" s="151">
        <v>9.99</v>
      </c>
      <c r="T143" s="128">
        <v>13.99</v>
      </c>
      <c r="U143" s="63">
        <f t="shared" si="14"/>
        <v>100.80000000000001</v>
      </c>
      <c r="V143" s="64">
        <v>12</v>
      </c>
      <c r="W143" s="64">
        <v>1</v>
      </c>
      <c r="X143" s="65">
        <v>2.516</v>
      </c>
      <c r="Y143" s="65">
        <v>2.516</v>
      </c>
      <c r="Z143" s="65">
        <v>4.375</v>
      </c>
      <c r="AA143" s="65">
        <v>10.56</v>
      </c>
      <c r="AB143" s="65">
        <v>8.06</v>
      </c>
      <c r="AC143" s="65">
        <v>5.31</v>
      </c>
      <c r="AD143" s="65">
        <f t="shared" si="15"/>
        <v>0.261547</v>
      </c>
      <c r="AE143" s="65">
        <v>0.43</v>
      </c>
      <c r="AF143" s="65">
        <v>5.53</v>
      </c>
      <c r="AG143" s="64">
        <v>22</v>
      </c>
      <c r="AH143" s="64">
        <v>10</v>
      </c>
      <c r="AI143" s="66">
        <f t="shared" si="16"/>
        <v>220</v>
      </c>
      <c r="AJ143" s="40">
        <v>47469009984</v>
      </c>
      <c r="AK143" s="34">
        <v>998.921</v>
      </c>
      <c r="AL143" s="64" t="s">
        <v>508</v>
      </c>
      <c r="AM143" s="64" t="s">
        <v>508</v>
      </c>
      <c r="AN143" s="64" t="s">
        <v>517</v>
      </c>
      <c r="AO143" s="64" t="s">
        <v>521</v>
      </c>
      <c r="AP143" s="157">
        <v>36</v>
      </c>
      <c r="AQ143" s="161">
        <v>20550.399999999998</v>
      </c>
      <c r="AR143" s="167">
        <v>89.91</v>
      </c>
      <c r="AS143" s="133" t="s">
        <v>624</v>
      </c>
      <c r="AT143" s="17">
        <f>VLOOKUP(D143,'MAP Guidelines'!B:B,1,0)</f>
        <v>998.921</v>
      </c>
    </row>
    <row r="144" spans="1:46" s="17" customFormat="1" ht="32.25" customHeight="1">
      <c r="A144" s="82" t="s">
        <v>261</v>
      </c>
      <c r="B144" s="58" t="s">
        <v>14</v>
      </c>
      <c r="C144" s="34">
        <v>4510</v>
      </c>
      <c r="D144" s="34">
        <v>4510.9217</v>
      </c>
      <c r="E144" s="40">
        <v>47469045104</v>
      </c>
      <c r="F144" s="40">
        <v>10047469045101</v>
      </c>
      <c r="G144" s="64" t="s">
        <v>500</v>
      </c>
      <c r="H144" s="64" t="s">
        <v>500</v>
      </c>
      <c r="I144" s="64" t="s">
        <v>525</v>
      </c>
      <c r="J144" s="40"/>
      <c r="K144" s="32" t="s">
        <v>166</v>
      </c>
      <c r="L144" s="133" t="s">
        <v>200</v>
      </c>
      <c r="M144" s="59" t="s">
        <v>74</v>
      </c>
      <c r="N144" s="59"/>
      <c r="O144" s="60"/>
      <c r="P144" s="61">
        <v>60</v>
      </c>
      <c r="Q144" s="62">
        <v>8.9</v>
      </c>
      <c r="R144" s="94">
        <v>11.99</v>
      </c>
      <c r="S144" s="151">
        <v>0</v>
      </c>
      <c r="T144" s="128">
        <v>14.99</v>
      </c>
      <c r="U144" s="63">
        <f t="shared" si="14"/>
        <v>106.80000000000001</v>
      </c>
      <c r="V144" s="64">
        <v>12</v>
      </c>
      <c r="W144" s="64">
        <v>1</v>
      </c>
      <c r="X144" s="65">
        <v>2.516</v>
      </c>
      <c r="Y144" s="65">
        <v>2.516</v>
      </c>
      <c r="Z144" s="65">
        <v>4.375</v>
      </c>
      <c r="AA144" s="65">
        <v>10.56</v>
      </c>
      <c r="AB144" s="65">
        <v>8.06</v>
      </c>
      <c r="AC144" s="65">
        <v>5.31</v>
      </c>
      <c r="AD144" s="65">
        <f t="shared" si="15"/>
        <v>0.261547</v>
      </c>
      <c r="AE144" s="65">
        <v>0.3157</v>
      </c>
      <c r="AF144" s="65">
        <v>4.13</v>
      </c>
      <c r="AG144" s="64">
        <v>22</v>
      </c>
      <c r="AH144" s="64">
        <v>10</v>
      </c>
      <c r="AI144" s="66">
        <f t="shared" si="16"/>
        <v>220</v>
      </c>
      <c r="AJ144" s="40">
        <v>47469045104</v>
      </c>
      <c r="AK144" s="34">
        <v>4510.9217</v>
      </c>
      <c r="AL144" s="64"/>
      <c r="AM144" s="64"/>
      <c r="AN144" s="64"/>
      <c r="AO144" s="64"/>
      <c r="AP144" s="157"/>
      <c r="AQ144" s="161">
        <v>0</v>
      </c>
      <c r="AR144" s="167">
        <v>0</v>
      </c>
      <c r="AS144" s="133" t="s">
        <v>625</v>
      </c>
      <c r="AT144" s="17">
        <f>VLOOKUP(D144,'MAP Guidelines'!B:B,1,0)</f>
        <v>4510.9217</v>
      </c>
    </row>
    <row r="145" spans="1:46" s="17" customFormat="1" ht="32.25" customHeight="1">
      <c r="A145" s="82" t="s">
        <v>261</v>
      </c>
      <c r="B145" s="58" t="s">
        <v>14</v>
      </c>
      <c r="C145" s="34">
        <v>513</v>
      </c>
      <c r="D145" s="34">
        <v>513.911</v>
      </c>
      <c r="E145" s="40">
        <v>47469005139</v>
      </c>
      <c r="F145" s="40">
        <v>10047469005136</v>
      </c>
      <c r="G145" s="64" t="s">
        <v>369</v>
      </c>
      <c r="H145" s="64" t="s">
        <v>500</v>
      </c>
      <c r="I145" s="143" t="s">
        <v>523</v>
      </c>
      <c r="J145" s="40" t="s">
        <v>462</v>
      </c>
      <c r="K145" s="32" t="s">
        <v>79</v>
      </c>
      <c r="L145" s="133" t="s">
        <v>494</v>
      </c>
      <c r="M145" s="59" t="s">
        <v>15</v>
      </c>
      <c r="N145" s="59"/>
      <c r="O145" s="60"/>
      <c r="P145" s="61">
        <v>60</v>
      </c>
      <c r="Q145" s="62">
        <v>30.45</v>
      </c>
      <c r="R145" s="94">
        <v>31.99</v>
      </c>
      <c r="S145" s="151">
        <v>0</v>
      </c>
      <c r="T145" s="128">
        <v>50.79</v>
      </c>
      <c r="U145" s="63">
        <f t="shared" si="14"/>
        <v>365.4</v>
      </c>
      <c r="V145" s="64">
        <v>12</v>
      </c>
      <c r="W145" s="64">
        <v>1</v>
      </c>
      <c r="X145" s="65">
        <v>1.94</v>
      </c>
      <c r="Y145" s="65">
        <v>1.94</v>
      </c>
      <c r="Z145" s="65">
        <v>3.625</v>
      </c>
      <c r="AA145" s="65">
        <v>8.25</v>
      </c>
      <c r="AB145" s="65">
        <v>6.31</v>
      </c>
      <c r="AC145" s="65">
        <v>4.44</v>
      </c>
      <c r="AD145" s="65">
        <f t="shared" si="15"/>
        <v>0.13375885416666666</v>
      </c>
      <c r="AE145" s="65">
        <v>0.11</v>
      </c>
      <c r="AF145" s="65">
        <v>1.49</v>
      </c>
      <c r="AG145" s="64">
        <v>32</v>
      </c>
      <c r="AH145" s="64">
        <v>10</v>
      </c>
      <c r="AI145" s="66">
        <f t="shared" si="16"/>
        <v>320</v>
      </c>
      <c r="AJ145" s="40">
        <v>47469005139</v>
      </c>
      <c r="AK145" s="34">
        <v>513.911</v>
      </c>
      <c r="AL145" s="64" t="s">
        <v>502</v>
      </c>
      <c r="AM145" s="64" t="s">
        <v>502</v>
      </c>
      <c r="AN145" s="64" t="s">
        <v>517</v>
      </c>
      <c r="AO145" s="64" t="s">
        <v>521</v>
      </c>
      <c r="AP145" s="157"/>
      <c r="AQ145" s="161">
        <v>115660.8</v>
      </c>
      <c r="AR145" s="167">
        <v>0</v>
      </c>
      <c r="AS145" s="133"/>
      <c r="AT145" s="17">
        <f>VLOOKUP(D145,'MAP Guidelines'!B:B,1,0)</f>
        <v>513.911</v>
      </c>
    </row>
    <row r="146" spans="1:46" s="17" customFormat="1" ht="32.25" customHeight="1">
      <c r="A146" s="82" t="s">
        <v>261</v>
      </c>
      <c r="B146" s="58" t="s">
        <v>14</v>
      </c>
      <c r="C146" s="34">
        <v>908</v>
      </c>
      <c r="D146" s="34">
        <v>908.911</v>
      </c>
      <c r="E146" s="40">
        <v>47469009083</v>
      </c>
      <c r="F146" s="40">
        <v>10047469009080</v>
      </c>
      <c r="G146" s="64" t="s">
        <v>500</v>
      </c>
      <c r="H146" s="64" t="s">
        <v>425</v>
      </c>
      <c r="I146" s="64" t="s">
        <v>524</v>
      </c>
      <c r="J146" s="40"/>
      <c r="K146" s="32" t="s">
        <v>79</v>
      </c>
      <c r="L146" s="133" t="s">
        <v>209</v>
      </c>
      <c r="M146" s="59" t="s">
        <v>32</v>
      </c>
      <c r="N146" s="59"/>
      <c r="O146" s="60"/>
      <c r="P146" s="61">
        <v>50</v>
      </c>
      <c r="Q146" s="62">
        <v>6.3</v>
      </c>
      <c r="R146" s="94">
        <v>7.99</v>
      </c>
      <c r="S146" s="151">
        <v>7.99</v>
      </c>
      <c r="T146" s="128">
        <v>10.49</v>
      </c>
      <c r="U146" s="63">
        <f t="shared" si="14"/>
        <v>75.6</v>
      </c>
      <c r="V146" s="64">
        <v>12</v>
      </c>
      <c r="W146" s="64">
        <v>1</v>
      </c>
      <c r="X146" s="65">
        <v>1.984</v>
      </c>
      <c r="Y146" s="65">
        <v>1.984</v>
      </c>
      <c r="Z146" s="65">
        <v>4.094</v>
      </c>
      <c r="AA146" s="65">
        <v>8.5</v>
      </c>
      <c r="AB146" s="65">
        <v>6.5</v>
      </c>
      <c r="AC146" s="65">
        <v>5</v>
      </c>
      <c r="AD146" s="65">
        <f t="shared" si="15"/>
        <v>0.15986689814814814</v>
      </c>
      <c r="AE146" s="65">
        <v>0.17</v>
      </c>
      <c r="AF146" s="65">
        <v>2.22</v>
      </c>
      <c r="AG146" s="64">
        <v>22</v>
      </c>
      <c r="AH146" s="64">
        <v>10</v>
      </c>
      <c r="AI146" s="66">
        <f t="shared" si="16"/>
        <v>220</v>
      </c>
      <c r="AJ146" s="40">
        <v>47469009083</v>
      </c>
      <c r="AK146" s="34">
        <v>908.911</v>
      </c>
      <c r="AL146" s="64"/>
      <c r="AM146" s="64"/>
      <c r="AN146" s="64"/>
      <c r="AO146" s="64"/>
      <c r="AP146" s="157"/>
      <c r="AQ146" s="161">
        <v>0</v>
      </c>
      <c r="AR146" s="167">
        <v>1494.13</v>
      </c>
      <c r="AS146" s="133"/>
      <c r="AT146" s="17">
        <f>VLOOKUP(D146,'MAP Guidelines'!B:B,1,0)</f>
        <v>908.911</v>
      </c>
    </row>
    <row r="147" spans="1:46" s="17" customFormat="1" ht="32.25" customHeight="1">
      <c r="A147" s="82" t="s">
        <v>262</v>
      </c>
      <c r="B147" s="58" t="s">
        <v>14</v>
      </c>
      <c r="C147" s="34">
        <v>7635</v>
      </c>
      <c r="D147" s="34">
        <v>7635</v>
      </c>
      <c r="E147" s="40" t="s">
        <v>274</v>
      </c>
      <c r="F147" s="40">
        <v>10047469076358</v>
      </c>
      <c r="G147" s="64" t="s">
        <v>500</v>
      </c>
      <c r="H147" s="173" t="s">
        <v>650</v>
      </c>
      <c r="I147" s="64" t="s">
        <v>262</v>
      </c>
      <c r="J147" s="40"/>
      <c r="K147" s="156" t="s">
        <v>167</v>
      </c>
      <c r="L147" s="174" t="s">
        <v>265</v>
      </c>
      <c r="M147" s="59"/>
      <c r="N147" s="59" t="s">
        <v>269</v>
      </c>
      <c r="O147" s="34" t="s">
        <v>455</v>
      </c>
      <c r="P147" s="61">
        <v>60</v>
      </c>
      <c r="Q147" s="62">
        <v>11.37</v>
      </c>
      <c r="R147" s="94">
        <v>16.99</v>
      </c>
      <c r="S147" s="151">
        <v>0</v>
      </c>
      <c r="T147" s="62">
        <v>21.99</v>
      </c>
      <c r="U147" s="63">
        <f t="shared" si="14"/>
        <v>136.44</v>
      </c>
      <c r="V147" s="64" t="s">
        <v>17</v>
      </c>
      <c r="W147" s="64">
        <v>1</v>
      </c>
      <c r="X147" s="65">
        <v>3</v>
      </c>
      <c r="Y147" s="65">
        <v>3</v>
      </c>
      <c r="Z147" s="65">
        <v>3.77</v>
      </c>
      <c r="AA147" s="65">
        <v>12.5</v>
      </c>
      <c r="AB147" s="65">
        <v>9.5</v>
      </c>
      <c r="AC147" s="65">
        <v>4.6</v>
      </c>
      <c r="AD147" s="65">
        <f t="shared" si="15"/>
        <v>0.31611689814814814</v>
      </c>
      <c r="AE147" s="65">
        <v>0.43</v>
      </c>
      <c r="AF147" s="65">
        <f>AE147*V147+0.46</f>
        <v>5.62</v>
      </c>
      <c r="AG147" s="64">
        <v>15</v>
      </c>
      <c r="AH147" s="64">
        <v>10</v>
      </c>
      <c r="AI147" s="66">
        <f t="shared" si="16"/>
        <v>150</v>
      </c>
      <c r="AJ147" s="40" t="s">
        <v>274</v>
      </c>
      <c r="AK147" s="34">
        <v>7635</v>
      </c>
      <c r="AL147" s="64"/>
      <c r="AM147" s="64"/>
      <c r="AN147" s="64"/>
      <c r="AO147" s="64"/>
      <c r="AP147" s="157"/>
      <c r="AQ147" s="161">
        <v>0</v>
      </c>
      <c r="AR147" s="167">
        <v>0</v>
      </c>
      <c r="AS147" s="133"/>
      <c r="AT147" s="17">
        <f>VLOOKUP(D147,'MAP Guidelines'!B:B,1,0)</f>
        <v>7635</v>
      </c>
    </row>
    <row r="148" spans="1:46" s="17" customFormat="1" ht="32.25" customHeight="1">
      <c r="A148" s="82" t="s">
        <v>262</v>
      </c>
      <c r="B148" s="58" t="s">
        <v>14</v>
      </c>
      <c r="C148" s="34">
        <v>7684</v>
      </c>
      <c r="D148" s="34">
        <v>7684</v>
      </c>
      <c r="E148" s="40">
        <v>47469076849</v>
      </c>
      <c r="F148" s="40">
        <v>10047469076846</v>
      </c>
      <c r="G148" s="64" t="s">
        <v>500</v>
      </c>
      <c r="H148" s="173" t="s">
        <v>650</v>
      </c>
      <c r="I148" s="64" t="s">
        <v>262</v>
      </c>
      <c r="J148" s="40"/>
      <c r="K148" s="156" t="s">
        <v>167</v>
      </c>
      <c r="L148" s="174" t="s">
        <v>266</v>
      </c>
      <c r="M148" s="59"/>
      <c r="N148" s="59" t="s">
        <v>252</v>
      </c>
      <c r="O148" s="34" t="s">
        <v>455</v>
      </c>
      <c r="P148" s="61">
        <v>50</v>
      </c>
      <c r="Q148" s="62">
        <v>11.37</v>
      </c>
      <c r="R148" s="94">
        <v>16.99</v>
      </c>
      <c r="S148" s="151">
        <v>0</v>
      </c>
      <c r="T148" s="62">
        <v>21.99</v>
      </c>
      <c r="U148" s="63">
        <f t="shared" si="14"/>
        <v>136.44</v>
      </c>
      <c r="V148" s="64" t="s">
        <v>17</v>
      </c>
      <c r="W148" s="64">
        <v>1</v>
      </c>
      <c r="X148" s="65">
        <v>3</v>
      </c>
      <c r="Y148" s="65">
        <v>3</v>
      </c>
      <c r="Z148" s="65">
        <v>3.77</v>
      </c>
      <c r="AA148" s="65">
        <v>12.5</v>
      </c>
      <c r="AB148" s="65">
        <v>9.5</v>
      </c>
      <c r="AC148" s="65">
        <v>4.6</v>
      </c>
      <c r="AD148" s="65">
        <f t="shared" si="15"/>
        <v>0.31611689814814814</v>
      </c>
      <c r="AE148" s="65">
        <v>0.38</v>
      </c>
      <c r="AF148" s="65">
        <f>AE148*V148+0.46</f>
        <v>5.0200000000000005</v>
      </c>
      <c r="AG148" s="64">
        <v>15</v>
      </c>
      <c r="AH148" s="64">
        <v>10</v>
      </c>
      <c r="AI148" s="66">
        <f t="shared" si="16"/>
        <v>150</v>
      </c>
      <c r="AJ148" s="40">
        <v>47469076849</v>
      </c>
      <c r="AK148" s="34">
        <v>7684</v>
      </c>
      <c r="AL148" s="64"/>
      <c r="AM148" s="64"/>
      <c r="AN148" s="64"/>
      <c r="AO148" s="64"/>
      <c r="AP148" s="157"/>
      <c r="AQ148" s="161">
        <v>0</v>
      </c>
      <c r="AR148" s="167">
        <v>0</v>
      </c>
      <c r="AS148" s="133"/>
      <c r="AT148" s="17">
        <f>VLOOKUP(D148,'MAP Guidelines'!B:B,1,0)</f>
        <v>7684</v>
      </c>
    </row>
    <row r="149" spans="1:46" s="17" customFormat="1" ht="32.25" customHeight="1">
      <c r="A149" s="82" t="s">
        <v>262</v>
      </c>
      <c r="B149" s="58" t="s">
        <v>14</v>
      </c>
      <c r="C149" s="34">
        <v>7413</v>
      </c>
      <c r="D149" s="34">
        <v>7413</v>
      </c>
      <c r="E149" s="40">
        <v>47469074135</v>
      </c>
      <c r="F149" s="40">
        <v>10047469074132</v>
      </c>
      <c r="G149" s="64" t="s">
        <v>500</v>
      </c>
      <c r="H149" s="173" t="s">
        <v>650</v>
      </c>
      <c r="I149" s="64" t="s">
        <v>262</v>
      </c>
      <c r="J149" s="40"/>
      <c r="K149" s="156" t="s">
        <v>167</v>
      </c>
      <c r="L149" s="174" t="s">
        <v>264</v>
      </c>
      <c r="M149" s="59"/>
      <c r="N149" s="59" t="s">
        <v>242</v>
      </c>
      <c r="O149" s="34" t="s">
        <v>455</v>
      </c>
      <c r="P149" s="61">
        <v>30</v>
      </c>
      <c r="Q149" s="62">
        <v>13.38</v>
      </c>
      <c r="R149" s="94">
        <v>18.99</v>
      </c>
      <c r="S149" s="151">
        <v>0</v>
      </c>
      <c r="T149" s="62">
        <v>25.99</v>
      </c>
      <c r="U149" s="63">
        <f t="shared" si="14"/>
        <v>160.56</v>
      </c>
      <c r="V149" s="64" t="s">
        <v>17</v>
      </c>
      <c r="W149" s="64">
        <v>1</v>
      </c>
      <c r="X149" s="65">
        <v>2.375</v>
      </c>
      <c r="Y149" s="65">
        <v>2.375</v>
      </c>
      <c r="Z149" s="65">
        <v>4.5</v>
      </c>
      <c r="AA149" s="84"/>
      <c r="AB149" s="84"/>
      <c r="AC149" s="84"/>
      <c r="AD149" s="65">
        <f t="shared" si="15"/>
        <v>0</v>
      </c>
      <c r="AE149" s="65">
        <v>0.11</v>
      </c>
      <c r="AF149" s="65">
        <f>AE149*V149+0.46</f>
        <v>1.78</v>
      </c>
      <c r="AG149" s="85"/>
      <c r="AH149" s="85"/>
      <c r="AI149" s="66">
        <f t="shared" si="16"/>
        <v>0</v>
      </c>
      <c r="AJ149" s="40">
        <v>47469074135</v>
      </c>
      <c r="AK149" s="34">
        <v>7413</v>
      </c>
      <c r="AL149" s="64"/>
      <c r="AM149" s="64"/>
      <c r="AN149" s="64"/>
      <c r="AO149" s="64"/>
      <c r="AP149" s="157"/>
      <c r="AQ149" s="161">
        <v>0</v>
      </c>
      <c r="AR149" s="167">
        <v>0</v>
      </c>
      <c r="AS149" s="133"/>
      <c r="AT149" s="17">
        <f>VLOOKUP(D149,'MAP Guidelines'!B:B,1,0)</f>
        <v>7413</v>
      </c>
    </row>
    <row r="150" spans="1:46" s="17" customFormat="1" ht="32.25" customHeight="1">
      <c r="A150" s="82" t="s">
        <v>261</v>
      </c>
      <c r="B150" s="58" t="s">
        <v>14</v>
      </c>
      <c r="C150" s="34">
        <v>520</v>
      </c>
      <c r="D150" s="34">
        <v>520.921</v>
      </c>
      <c r="E150" s="40">
        <v>47469005207</v>
      </c>
      <c r="F150" s="40">
        <v>10047469005204</v>
      </c>
      <c r="G150" s="64" t="s">
        <v>370</v>
      </c>
      <c r="H150" s="64" t="s">
        <v>500</v>
      </c>
      <c r="I150" s="143" t="s">
        <v>523</v>
      </c>
      <c r="J150" s="40"/>
      <c r="K150" s="32" t="s">
        <v>167</v>
      </c>
      <c r="L150" s="133" t="s">
        <v>151</v>
      </c>
      <c r="M150" s="59"/>
      <c r="N150" s="59"/>
      <c r="O150" s="60"/>
      <c r="P150" s="61">
        <v>90</v>
      </c>
      <c r="Q150" s="62">
        <v>20.5</v>
      </c>
      <c r="R150" s="94">
        <v>24.99</v>
      </c>
      <c r="S150" s="151">
        <v>24.99</v>
      </c>
      <c r="T150" s="128">
        <v>34.19</v>
      </c>
      <c r="U150" s="63">
        <f t="shared" si="14"/>
        <v>246</v>
      </c>
      <c r="V150" s="64">
        <v>12</v>
      </c>
      <c r="W150" s="64">
        <v>1</v>
      </c>
      <c r="X150" s="65">
        <v>1.984</v>
      </c>
      <c r="Y150" s="65">
        <v>1.984</v>
      </c>
      <c r="Z150" s="65">
        <v>4.094</v>
      </c>
      <c r="AA150" s="65">
        <v>8.5</v>
      </c>
      <c r="AB150" s="65">
        <v>6.5</v>
      </c>
      <c r="AC150" s="65">
        <v>5</v>
      </c>
      <c r="AD150" s="65">
        <f t="shared" si="15"/>
        <v>0.15986689814814814</v>
      </c>
      <c r="AE150" s="65">
        <v>0.22</v>
      </c>
      <c r="AF150" s="65">
        <v>2.76</v>
      </c>
      <c r="AG150" s="64">
        <v>22</v>
      </c>
      <c r="AH150" s="64">
        <v>10</v>
      </c>
      <c r="AI150" s="66">
        <f t="shared" si="16"/>
        <v>220</v>
      </c>
      <c r="AJ150" s="40">
        <v>47469005207</v>
      </c>
      <c r="AK150" s="34">
        <v>520.921</v>
      </c>
      <c r="AL150" s="64" t="s">
        <v>503</v>
      </c>
      <c r="AM150" s="64"/>
      <c r="AN150" s="64"/>
      <c r="AO150" s="64"/>
      <c r="AP150" s="157"/>
      <c r="AQ150" s="161">
        <v>27045.899999999998</v>
      </c>
      <c r="AR150" s="167">
        <v>0</v>
      </c>
      <c r="AS150" s="133" t="s">
        <v>626</v>
      </c>
      <c r="AT150" s="17">
        <f>VLOOKUP(D150,'MAP Guidelines'!B:B,1,0)</f>
        <v>520.921</v>
      </c>
    </row>
    <row r="151" spans="1:46" s="17" customFormat="1" ht="32.25" customHeight="1">
      <c r="A151" s="82" t="s">
        <v>261</v>
      </c>
      <c r="B151" s="58" t="s">
        <v>14</v>
      </c>
      <c r="C151" s="34">
        <v>7140</v>
      </c>
      <c r="D151" s="34">
        <v>7140.911</v>
      </c>
      <c r="E151" s="40">
        <v>47469071400</v>
      </c>
      <c r="F151" s="40">
        <v>10047469071407</v>
      </c>
      <c r="G151" s="64" t="s">
        <v>371</v>
      </c>
      <c r="H151" s="64" t="s">
        <v>500</v>
      </c>
      <c r="I151" s="143" t="s">
        <v>523</v>
      </c>
      <c r="J151" s="40" t="s">
        <v>462</v>
      </c>
      <c r="K151" s="32" t="s">
        <v>76</v>
      </c>
      <c r="L151" s="133" t="s">
        <v>152</v>
      </c>
      <c r="M151" s="59"/>
      <c r="N151" s="59"/>
      <c r="O151" s="60"/>
      <c r="P151" s="61">
        <v>60</v>
      </c>
      <c r="Q151" s="62">
        <v>8.39</v>
      </c>
      <c r="R151" s="94">
        <v>10.99</v>
      </c>
      <c r="S151" s="151">
        <v>0</v>
      </c>
      <c r="T151" s="128">
        <v>13.99</v>
      </c>
      <c r="U151" s="63">
        <f t="shared" si="14"/>
        <v>100.68</v>
      </c>
      <c r="V151" s="64">
        <v>12</v>
      </c>
      <c r="W151" s="64">
        <v>1</v>
      </c>
      <c r="X151" s="65">
        <v>2.38</v>
      </c>
      <c r="Y151" s="65">
        <v>2.38</v>
      </c>
      <c r="Z151" s="65">
        <v>4.48</v>
      </c>
      <c r="AA151" s="65">
        <v>9.75</v>
      </c>
      <c r="AB151" s="65">
        <v>7.44</v>
      </c>
      <c r="AC151" s="65">
        <v>5.25</v>
      </c>
      <c r="AD151" s="65">
        <f t="shared" si="15"/>
        <v>0.22039062500000003</v>
      </c>
      <c r="AE151" s="65">
        <v>0.22</v>
      </c>
      <c r="AF151" s="65">
        <v>2.5</v>
      </c>
      <c r="AG151" s="64">
        <v>22</v>
      </c>
      <c r="AH151" s="64">
        <v>10</v>
      </c>
      <c r="AI151" s="66">
        <f t="shared" si="16"/>
        <v>220</v>
      </c>
      <c r="AJ151" s="40">
        <v>47469071400</v>
      </c>
      <c r="AK151" s="34">
        <v>7140.911</v>
      </c>
      <c r="AL151" s="64" t="s">
        <v>505</v>
      </c>
      <c r="AM151" s="64" t="s">
        <v>505</v>
      </c>
      <c r="AN151" s="64" t="s">
        <v>517</v>
      </c>
      <c r="AO151" s="64" t="s">
        <v>521</v>
      </c>
      <c r="AP151" s="157"/>
      <c r="AQ151" s="161">
        <v>29936.97</v>
      </c>
      <c r="AR151" s="167">
        <v>0</v>
      </c>
      <c r="AS151" s="133" t="s">
        <v>627</v>
      </c>
      <c r="AT151" s="17">
        <f>VLOOKUP(D151,'MAP Guidelines'!B:B,1,0)</f>
        <v>7140.911</v>
      </c>
    </row>
    <row r="152" spans="1:46" s="17" customFormat="1" ht="32.25" customHeight="1">
      <c r="A152" s="82" t="s">
        <v>261</v>
      </c>
      <c r="B152" s="58" t="s">
        <v>14</v>
      </c>
      <c r="C152" s="34">
        <v>502</v>
      </c>
      <c r="D152" s="34">
        <v>502.911</v>
      </c>
      <c r="E152" s="40">
        <v>47469005023</v>
      </c>
      <c r="F152" s="40">
        <v>10047469005020</v>
      </c>
      <c r="G152" s="64" t="s">
        <v>372</v>
      </c>
      <c r="H152" s="64" t="s">
        <v>500</v>
      </c>
      <c r="I152" s="143" t="s">
        <v>523</v>
      </c>
      <c r="J152" s="40"/>
      <c r="K152" s="32" t="s">
        <v>25</v>
      </c>
      <c r="L152" s="133" t="s">
        <v>153</v>
      </c>
      <c r="M152" s="59"/>
      <c r="N152" s="59"/>
      <c r="O152" s="60"/>
      <c r="P152" s="61">
        <v>20</v>
      </c>
      <c r="Q152" s="62">
        <v>4.7</v>
      </c>
      <c r="R152" s="94">
        <v>5.99</v>
      </c>
      <c r="S152" s="151">
        <v>5.99</v>
      </c>
      <c r="T152" s="128">
        <v>7.89</v>
      </c>
      <c r="U152" s="63">
        <f t="shared" si="14"/>
        <v>56.400000000000006</v>
      </c>
      <c r="V152" s="64">
        <v>12</v>
      </c>
      <c r="W152" s="64">
        <v>1</v>
      </c>
      <c r="X152" s="65">
        <v>1.06</v>
      </c>
      <c r="Y152" s="65">
        <v>3.63</v>
      </c>
      <c r="Z152" s="65">
        <v>2.625</v>
      </c>
      <c r="AA152" s="65">
        <v>8.25</v>
      </c>
      <c r="AB152" s="65">
        <v>6.31</v>
      </c>
      <c r="AC152" s="65">
        <v>4.44</v>
      </c>
      <c r="AD152" s="65">
        <f t="shared" si="15"/>
        <v>0.13375885416666666</v>
      </c>
      <c r="AE152" s="65">
        <v>0.03</v>
      </c>
      <c r="AF152" s="65">
        <v>1.42</v>
      </c>
      <c r="AG152" s="64" t="s">
        <v>18</v>
      </c>
      <c r="AH152" s="64">
        <v>10</v>
      </c>
      <c r="AI152" s="66">
        <f t="shared" si="16"/>
        <v>320</v>
      </c>
      <c r="AJ152" s="40">
        <v>47469005023</v>
      </c>
      <c r="AK152" s="34">
        <v>502.911</v>
      </c>
      <c r="AL152" s="64" t="s">
        <v>503</v>
      </c>
      <c r="AM152" s="64"/>
      <c r="AN152" s="64"/>
      <c r="AO152" s="64"/>
      <c r="AP152" s="157"/>
      <c r="AQ152" s="161">
        <v>18678</v>
      </c>
      <c r="AR152" s="167">
        <v>0</v>
      </c>
      <c r="AS152" s="133" t="s">
        <v>628</v>
      </c>
      <c r="AT152" s="17">
        <f>VLOOKUP(D152,'MAP Guidelines'!B:B,1,0)</f>
        <v>502.911</v>
      </c>
    </row>
    <row r="153" spans="1:46" s="17" customFormat="1" ht="32.25" customHeight="1">
      <c r="A153" s="82" t="s">
        <v>261</v>
      </c>
      <c r="B153" s="58" t="s">
        <v>54</v>
      </c>
      <c r="C153" s="34">
        <v>23000</v>
      </c>
      <c r="D153" s="34">
        <v>23000.0151</v>
      </c>
      <c r="E153" s="40">
        <v>733530230004</v>
      </c>
      <c r="F153" s="40">
        <v>10733530230001</v>
      </c>
      <c r="G153" s="64" t="s">
        <v>373</v>
      </c>
      <c r="H153" s="64" t="s">
        <v>500</v>
      </c>
      <c r="I153" s="143" t="s">
        <v>523</v>
      </c>
      <c r="J153" s="40"/>
      <c r="K153" s="32" t="s">
        <v>222</v>
      </c>
      <c r="L153" s="133" t="s">
        <v>87</v>
      </c>
      <c r="M153" s="59"/>
      <c r="N153" s="59"/>
      <c r="O153" s="60"/>
      <c r="P153" s="61">
        <v>60</v>
      </c>
      <c r="Q153" s="62">
        <v>23.8</v>
      </c>
      <c r="R153" s="94">
        <v>31.99</v>
      </c>
      <c r="S153" s="151">
        <v>31.99</v>
      </c>
      <c r="T153" s="128">
        <v>39.69</v>
      </c>
      <c r="U153" s="63">
        <f t="shared" si="14"/>
        <v>285.6</v>
      </c>
      <c r="V153" s="64">
        <v>12</v>
      </c>
      <c r="W153" s="64">
        <v>1</v>
      </c>
      <c r="X153" s="65">
        <v>2.56</v>
      </c>
      <c r="Y153" s="65">
        <v>5.56</v>
      </c>
      <c r="Z153" s="65">
        <v>4.5</v>
      </c>
      <c r="AA153" s="65">
        <v>10.56</v>
      </c>
      <c r="AB153" s="65">
        <v>8.06</v>
      </c>
      <c r="AC153" s="65">
        <v>5.31</v>
      </c>
      <c r="AD153" s="65">
        <f t="shared" si="15"/>
        <v>0.261547</v>
      </c>
      <c r="AE153" s="65">
        <v>0.27</v>
      </c>
      <c r="AF153" s="65">
        <v>3.54</v>
      </c>
      <c r="AG153" s="64">
        <v>8</v>
      </c>
      <c r="AH153" s="64">
        <v>18</v>
      </c>
      <c r="AI153" s="66">
        <f t="shared" si="16"/>
        <v>144</v>
      </c>
      <c r="AJ153" s="40">
        <v>733530230004</v>
      </c>
      <c r="AK153" s="34">
        <v>23000.0151</v>
      </c>
      <c r="AL153" s="64" t="s">
        <v>516</v>
      </c>
      <c r="AM153" s="64" t="s">
        <v>516</v>
      </c>
      <c r="AN153" s="64" t="s">
        <v>517</v>
      </c>
      <c r="AO153" s="64" t="s">
        <v>521</v>
      </c>
      <c r="AP153" s="157"/>
      <c r="AQ153" s="161">
        <v>54792.6</v>
      </c>
      <c r="AR153" s="167">
        <v>0</v>
      </c>
      <c r="AS153" s="133" t="s">
        <v>629</v>
      </c>
      <c r="AT153" s="17">
        <f>VLOOKUP(D153,'MAP Guidelines'!B:B,1,0)</f>
        <v>23000.0151</v>
      </c>
    </row>
    <row r="154" spans="1:46" s="17" customFormat="1" ht="32.25" customHeight="1">
      <c r="A154" s="82" t="s">
        <v>261</v>
      </c>
      <c r="B154" s="58" t="s">
        <v>54</v>
      </c>
      <c r="C154" s="34">
        <v>54000</v>
      </c>
      <c r="D154" s="34">
        <v>54000.0151</v>
      </c>
      <c r="E154" s="40">
        <v>733530540004</v>
      </c>
      <c r="F154" s="40">
        <v>10733530540001</v>
      </c>
      <c r="G154" s="64" t="s">
        <v>374</v>
      </c>
      <c r="H154" s="64" t="s">
        <v>500</v>
      </c>
      <c r="I154" s="143" t="s">
        <v>523</v>
      </c>
      <c r="J154" s="40"/>
      <c r="K154" s="32" t="s">
        <v>222</v>
      </c>
      <c r="L154" s="133" t="s">
        <v>88</v>
      </c>
      <c r="M154" s="59"/>
      <c r="N154" s="59"/>
      <c r="O154" s="60"/>
      <c r="P154" s="61">
        <v>60</v>
      </c>
      <c r="Q154" s="62">
        <v>23.8</v>
      </c>
      <c r="R154" s="94">
        <v>29.99</v>
      </c>
      <c r="S154" s="151">
        <v>31.99</v>
      </c>
      <c r="T154" s="128">
        <v>39.69</v>
      </c>
      <c r="U154" s="63">
        <f t="shared" si="14"/>
        <v>285.6</v>
      </c>
      <c r="V154" s="64">
        <v>12</v>
      </c>
      <c r="W154" s="64">
        <v>1</v>
      </c>
      <c r="X154" s="65">
        <v>2.56</v>
      </c>
      <c r="Y154" s="65">
        <v>2.56</v>
      </c>
      <c r="Z154" s="65">
        <v>4.5</v>
      </c>
      <c r="AA154" s="65">
        <v>10.56</v>
      </c>
      <c r="AB154" s="65">
        <v>8.06</v>
      </c>
      <c r="AC154" s="65">
        <v>5.31</v>
      </c>
      <c r="AD154" s="65">
        <f t="shared" si="15"/>
        <v>0.261547</v>
      </c>
      <c r="AE154" s="65">
        <v>0.26</v>
      </c>
      <c r="AF154" s="65">
        <v>3.58</v>
      </c>
      <c r="AG154" s="64">
        <v>8</v>
      </c>
      <c r="AH154" s="64">
        <v>18</v>
      </c>
      <c r="AI154" s="66">
        <f t="shared" si="16"/>
        <v>144</v>
      </c>
      <c r="AJ154" s="40">
        <v>733530540004</v>
      </c>
      <c r="AK154" s="34">
        <v>54000.0151</v>
      </c>
      <c r="AL154" s="64" t="s">
        <v>516</v>
      </c>
      <c r="AM154" s="64" t="s">
        <v>516</v>
      </c>
      <c r="AN154" s="64" t="s">
        <v>517</v>
      </c>
      <c r="AO154" s="64" t="s">
        <v>521</v>
      </c>
      <c r="AP154" s="157"/>
      <c r="AQ154" s="161">
        <v>88607.40000000001</v>
      </c>
      <c r="AR154" s="167">
        <v>0</v>
      </c>
      <c r="AS154" s="133" t="s">
        <v>630</v>
      </c>
      <c r="AT154" s="17">
        <f>VLOOKUP(D154,'MAP Guidelines'!B:B,1,0)</f>
        <v>54000.0151</v>
      </c>
    </row>
    <row r="155" spans="1:46" s="17" customFormat="1" ht="32.25" customHeight="1">
      <c r="A155" s="82" t="s">
        <v>261</v>
      </c>
      <c r="B155" s="58" t="s">
        <v>54</v>
      </c>
      <c r="C155" s="34">
        <v>127</v>
      </c>
      <c r="D155" s="34">
        <v>127.0151</v>
      </c>
      <c r="E155" s="40">
        <v>733530001277</v>
      </c>
      <c r="F155" s="40">
        <v>10733530001274</v>
      </c>
      <c r="G155" s="64" t="s">
        <v>426</v>
      </c>
      <c r="H155" s="64" t="s">
        <v>500</v>
      </c>
      <c r="I155" s="143" t="s">
        <v>523</v>
      </c>
      <c r="J155" s="40"/>
      <c r="K155" s="32" t="s">
        <v>222</v>
      </c>
      <c r="L155" s="133" t="s">
        <v>89</v>
      </c>
      <c r="M155" s="59"/>
      <c r="N155" s="59"/>
      <c r="O155" s="60"/>
      <c r="P155" s="61">
        <v>60</v>
      </c>
      <c r="Q155" s="62">
        <v>27.25</v>
      </c>
      <c r="R155" s="94">
        <v>34.99</v>
      </c>
      <c r="S155" s="151">
        <v>34.99</v>
      </c>
      <c r="T155" s="128">
        <v>45.49</v>
      </c>
      <c r="U155" s="63">
        <f t="shared" si="14"/>
        <v>327</v>
      </c>
      <c r="V155" s="64" t="s">
        <v>17</v>
      </c>
      <c r="W155" s="64">
        <v>1</v>
      </c>
      <c r="X155" s="65">
        <v>2.56</v>
      </c>
      <c r="Y155" s="65">
        <v>2.56</v>
      </c>
      <c r="Z155" s="65">
        <v>4.5</v>
      </c>
      <c r="AA155" s="65">
        <v>10.56</v>
      </c>
      <c r="AB155" s="65">
        <v>8.06</v>
      </c>
      <c r="AC155" s="65">
        <v>5.31</v>
      </c>
      <c r="AD155" s="65">
        <f t="shared" si="15"/>
        <v>0.261547</v>
      </c>
      <c r="AE155" s="65">
        <v>0.226084</v>
      </c>
      <c r="AF155" s="65">
        <f>AE155*V155+0.46</f>
        <v>3.1730080000000003</v>
      </c>
      <c r="AG155" s="64" t="s">
        <v>50</v>
      </c>
      <c r="AH155" s="64" t="s">
        <v>49</v>
      </c>
      <c r="AI155" s="66">
        <f t="shared" si="16"/>
        <v>144</v>
      </c>
      <c r="AJ155" s="40">
        <v>733530001277</v>
      </c>
      <c r="AK155" s="34">
        <v>127.0151</v>
      </c>
      <c r="AL155" s="64" t="s">
        <v>516</v>
      </c>
      <c r="AM155" s="64" t="s">
        <v>516</v>
      </c>
      <c r="AN155" s="64" t="s">
        <v>517</v>
      </c>
      <c r="AO155" s="64" t="s">
        <v>521</v>
      </c>
      <c r="AP155" s="157"/>
      <c r="AQ155" s="161">
        <v>6747</v>
      </c>
      <c r="AR155" s="167">
        <v>0</v>
      </c>
      <c r="AS155" s="133" t="s">
        <v>631</v>
      </c>
      <c r="AT155" s="17">
        <f>VLOOKUP(D155,'MAP Guidelines'!B:B,1,0)</f>
        <v>127.0151</v>
      </c>
    </row>
    <row r="156" spans="1:46" s="17" customFormat="1" ht="32.25" customHeight="1">
      <c r="A156" s="82" t="s">
        <v>261</v>
      </c>
      <c r="B156" s="58" t="s">
        <v>54</v>
      </c>
      <c r="C156" s="34">
        <v>10000</v>
      </c>
      <c r="D156" s="34">
        <v>10000.0156</v>
      </c>
      <c r="E156" s="40">
        <v>733530100000</v>
      </c>
      <c r="F156" s="40">
        <v>10733530100007</v>
      </c>
      <c r="G156" s="64" t="s">
        <v>500</v>
      </c>
      <c r="H156" s="64" t="s">
        <v>427</v>
      </c>
      <c r="I156" s="64" t="s">
        <v>524</v>
      </c>
      <c r="J156" s="40"/>
      <c r="K156" s="32" t="s">
        <v>222</v>
      </c>
      <c r="L156" s="133" t="s">
        <v>154</v>
      </c>
      <c r="M156" s="59"/>
      <c r="N156" s="59"/>
      <c r="O156" s="60"/>
      <c r="P156" s="61">
        <v>90</v>
      </c>
      <c r="Q156" s="62">
        <v>20.4</v>
      </c>
      <c r="R156" s="94">
        <v>26.99</v>
      </c>
      <c r="S156" s="151">
        <v>26.99</v>
      </c>
      <c r="T156" s="128">
        <v>33.99</v>
      </c>
      <c r="U156" s="63">
        <f t="shared" si="14"/>
        <v>244.79999999999998</v>
      </c>
      <c r="V156" s="64">
        <v>12</v>
      </c>
      <c r="W156" s="64">
        <v>1</v>
      </c>
      <c r="X156" s="65">
        <v>2.56</v>
      </c>
      <c r="Y156" s="65">
        <v>2.56</v>
      </c>
      <c r="Z156" s="65">
        <v>4.5</v>
      </c>
      <c r="AA156" s="65">
        <v>10.56</v>
      </c>
      <c r="AB156" s="65">
        <v>8.06</v>
      </c>
      <c r="AC156" s="65">
        <v>5.31</v>
      </c>
      <c r="AD156" s="65">
        <f t="shared" si="15"/>
        <v>0.261547</v>
      </c>
      <c r="AE156" s="65">
        <v>0.28</v>
      </c>
      <c r="AF156" s="65">
        <v>3.75</v>
      </c>
      <c r="AG156" s="64">
        <v>22</v>
      </c>
      <c r="AH156" s="64">
        <v>10</v>
      </c>
      <c r="AI156" s="66">
        <f t="shared" si="16"/>
        <v>220</v>
      </c>
      <c r="AJ156" s="40">
        <v>733530100000</v>
      </c>
      <c r="AK156" s="34">
        <v>10000.0156</v>
      </c>
      <c r="AL156" s="64"/>
      <c r="AM156" s="64"/>
      <c r="AN156" s="64"/>
      <c r="AO156" s="64"/>
      <c r="AP156" s="157"/>
      <c r="AQ156" s="161">
        <v>0</v>
      </c>
      <c r="AR156" s="167">
        <v>1295.52</v>
      </c>
      <c r="AS156" s="133" t="s">
        <v>632</v>
      </c>
      <c r="AT156" s="17">
        <f>VLOOKUP(D156,'MAP Guidelines'!B:B,1,0)</f>
        <v>10000.0156</v>
      </c>
    </row>
    <row r="157" spans="1:46" s="17" customFormat="1" ht="32.25" customHeight="1">
      <c r="A157" s="82" t="s">
        <v>261</v>
      </c>
      <c r="B157" s="58" t="s">
        <v>14</v>
      </c>
      <c r="C157" s="34">
        <v>3013</v>
      </c>
      <c r="D157" s="34">
        <v>3013.911</v>
      </c>
      <c r="E157" s="40">
        <v>47469030131</v>
      </c>
      <c r="F157" s="40">
        <v>10047469030138</v>
      </c>
      <c r="G157" s="64" t="s">
        <v>375</v>
      </c>
      <c r="H157" s="64" t="s">
        <v>428</v>
      </c>
      <c r="I157" s="143" t="s">
        <v>526</v>
      </c>
      <c r="J157" s="40" t="s">
        <v>458</v>
      </c>
      <c r="K157" s="32" t="s">
        <v>224</v>
      </c>
      <c r="L157" s="133" t="s">
        <v>155</v>
      </c>
      <c r="M157" s="59" t="s">
        <v>15</v>
      </c>
      <c r="N157" s="59"/>
      <c r="O157" s="60"/>
      <c r="P157" s="61">
        <v>120</v>
      </c>
      <c r="Q157" s="62">
        <v>9.45</v>
      </c>
      <c r="R157" s="94">
        <v>11.99</v>
      </c>
      <c r="S157" s="151">
        <v>11.99</v>
      </c>
      <c r="T157" s="128">
        <v>15.79</v>
      </c>
      <c r="U157" s="63">
        <f t="shared" si="14"/>
        <v>113.39999999999999</v>
      </c>
      <c r="V157" s="64">
        <v>12</v>
      </c>
      <c r="W157" s="64">
        <v>1</v>
      </c>
      <c r="X157" s="65">
        <v>2.52</v>
      </c>
      <c r="Y157" s="65">
        <v>2.52</v>
      </c>
      <c r="Z157" s="65">
        <v>4.38</v>
      </c>
      <c r="AA157" s="65">
        <v>10.56</v>
      </c>
      <c r="AB157" s="65">
        <v>8.25</v>
      </c>
      <c r="AC157" s="65">
        <v>5.81</v>
      </c>
      <c r="AD157" s="65">
        <f t="shared" si="15"/>
        <v>0.2929208333333333</v>
      </c>
      <c r="AE157" s="65">
        <v>0.23</v>
      </c>
      <c r="AF157" s="65">
        <v>3.1</v>
      </c>
      <c r="AG157" s="64">
        <v>22</v>
      </c>
      <c r="AH157" s="64">
        <v>10</v>
      </c>
      <c r="AI157" s="66">
        <f t="shared" si="16"/>
        <v>220</v>
      </c>
      <c r="AJ157" s="40">
        <v>47469030131</v>
      </c>
      <c r="AK157" s="34">
        <v>3013.911</v>
      </c>
      <c r="AL157" s="64" t="s">
        <v>502</v>
      </c>
      <c r="AM157" s="64" t="s">
        <v>502</v>
      </c>
      <c r="AN157" s="64" t="s">
        <v>517</v>
      </c>
      <c r="AO157" s="64" t="s">
        <v>521</v>
      </c>
      <c r="AP157" s="157"/>
      <c r="AQ157" s="161">
        <v>21588</v>
      </c>
      <c r="AR157" s="167">
        <v>2829.64</v>
      </c>
      <c r="AS157" s="133"/>
      <c r="AT157" s="17" t="e">
        <f>VLOOKUP(D157,'MAP Guidelines'!B:B,1,0)</f>
        <v>#N/A</v>
      </c>
    </row>
    <row r="158" spans="1:46" s="17" customFormat="1" ht="32.25" customHeight="1">
      <c r="A158" s="82" t="s">
        <v>261</v>
      </c>
      <c r="B158" s="58" t="s">
        <v>14</v>
      </c>
      <c r="C158" s="34">
        <v>925</v>
      </c>
      <c r="D158" s="34">
        <v>925.911</v>
      </c>
      <c r="E158" s="40">
        <v>47469009250</v>
      </c>
      <c r="F158" s="40">
        <v>10047469009257</v>
      </c>
      <c r="G158" s="64" t="s">
        <v>429</v>
      </c>
      <c r="H158" s="64" t="s">
        <v>500</v>
      </c>
      <c r="I158" s="143" t="s">
        <v>523</v>
      </c>
      <c r="J158" s="40"/>
      <c r="K158" s="32" t="s">
        <v>224</v>
      </c>
      <c r="L158" s="133" t="s">
        <v>156</v>
      </c>
      <c r="M158" s="59" t="s">
        <v>20</v>
      </c>
      <c r="N158" s="59"/>
      <c r="O158" s="60"/>
      <c r="P158" s="61">
        <v>60</v>
      </c>
      <c r="Q158" s="62">
        <v>4.7</v>
      </c>
      <c r="R158" s="94">
        <v>6.99</v>
      </c>
      <c r="S158" s="151">
        <v>6.99</v>
      </c>
      <c r="T158" s="128">
        <v>7.89</v>
      </c>
      <c r="U158" s="63">
        <f t="shared" si="14"/>
        <v>56.400000000000006</v>
      </c>
      <c r="V158" s="64">
        <v>12</v>
      </c>
      <c r="W158" s="64">
        <v>1</v>
      </c>
      <c r="X158" s="65">
        <v>1.984</v>
      </c>
      <c r="Y158" s="65">
        <v>1.984</v>
      </c>
      <c r="Z158" s="65">
        <v>4.094</v>
      </c>
      <c r="AA158" s="65">
        <v>8.5</v>
      </c>
      <c r="AB158" s="65">
        <v>6.5</v>
      </c>
      <c r="AC158" s="65">
        <v>5</v>
      </c>
      <c r="AD158" s="65">
        <f t="shared" si="15"/>
        <v>0.15986689814814814</v>
      </c>
      <c r="AE158" s="65">
        <v>0.13</v>
      </c>
      <c r="AF158" s="65">
        <v>1.79</v>
      </c>
      <c r="AG158" s="64">
        <v>22</v>
      </c>
      <c r="AH158" s="64">
        <v>10</v>
      </c>
      <c r="AI158" s="66">
        <f t="shared" si="16"/>
        <v>220</v>
      </c>
      <c r="AJ158" s="40">
        <v>47469009250</v>
      </c>
      <c r="AK158" s="34">
        <v>925.911</v>
      </c>
      <c r="AL158" s="64" t="s">
        <v>502</v>
      </c>
      <c r="AM158" s="64" t="s">
        <v>502</v>
      </c>
      <c r="AN158" s="64" t="s">
        <v>517</v>
      </c>
      <c r="AO158" s="64"/>
      <c r="AP158" s="157"/>
      <c r="AQ158" s="161">
        <v>0</v>
      </c>
      <c r="AR158" s="167">
        <v>0</v>
      </c>
      <c r="AS158" s="133" t="s">
        <v>633</v>
      </c>
      <c r="AT158" s="17">
        <f>VLOOKUP(D158,'MAP Guidelines'!B:B,1,0)</f>
        <v>925.911</v>
      </c>
    </row>
    <row r="159" spans="1:46" s="17" customFormat="1" ht="32.25" customHeight="1">
      <c r="A159" s="82" t="s">
        <v>261</v>
      </c>
      <c r="B159" s="58" t="s">
        <v>14</v>
      </c>
      <c r="C159" s="34">
        <v>6737</v>
      </c>
      <c r="D159" s="34">
        <v>6737.911</v>
      </c>
      <c r="E159" s="40">
        <v>47469067373</v>
      </c>
      <c r="F159" s="40">
        <v>10047469067370</v>
      </c>
      <c r="G159" s="64" t="s">
        <v>376</v>
      </c>
      <c r="H159" s="64" t="s">
        <v>500</v>
      </c>
      <c r="I159" s="143" t="s">
        <v>523</v>
      </c>
      <c r="J159" s="40"/>
      <c r="K159" s="32" t="s">
        <v>218</v>
      </c>
      <c r="L159" s="133" t="s">
        <v>486</v>
      </c>
      <c r="M159" s="59" t="s">
        <v>24</v>
      </c>
      <c r="N159" s="59"/>
      <c r="O159" s="60"/>
      <c r="P159" s="61">
        <v>120</v>
      </c>
      <c r="Q159" s="62">
        <v>8.09</v>
      </c>
      <c r="R159" s="94">
        <v>9.99</v>
      </c>
      <c r="S159" s="151">
        <v>9.99</v>
      </c>
      <c r="T159" s="128">
        <v>13.39</v>
      </c>
      <c r="U159" s="63">
        <f t="shared" si="14"/>
        <v>97.08</v>
      </c>
      <c r="V159" s="64">
        <v>12</v>
      </c>
      <c r="W159" s="64">
        <v>1</v>
      </c>
      <c r="X159" s="65">
        <v>2.58</v>
      </c>
      <c r="Y159" s="65">
        <v>2.58</v>
      </c>
      <c r="Z159" s="65">
        <v>4.94</v>
      </c>
      <c r="AA159" s="65">
        <v>10.75</v>
      </c>
      <c r="AB159" s="65">
        <v>8.25</v>
      </c>
      <c r="AC159" s="65">
        <v>5.81</v>
      </c>
      <c r="AD159" s="65">
        <f t="shared" si="15"/>
        <v>0.2981911892361111</v>
      </c>
      <c r="AE159" s="65">
        <v>0.4</v>
      </c>
      <c r="AF159" s="65">
        <v>5.69</v>
      </c>
      <c r="AG159" s="64" t="s">
        <v>49</v>
      </c>
      <c r="AH159" s="64">
        <v>8</v>
      </c>
      <c r="AI159" s="66">
        <f t="shared" si="16"/>
        <v>144</v>
      </c>
      <c r="AJ159" s="40">
        <v>47469067373</v>
      </c>
      <c r="AK159" s="34">
        <v>6737.911</v>
      </c>
      <c r="AL159" s="64" t="s">
        <v>505</v>
      </c>
      <c r="AM159" s="64" t="s">
        <v>505</v>
      </c>
      <c r="AN159" s="64" t="s">
        <v>517</v>
      </c>
      <c r="AO159" s="64" t="s">
        <v>521</v>
      </c>
      <c r="AP159" s="157"/>
      <c r="AQ159" s="161">
        <v>4812.5</v>
      </c>
      <c r="AR159" s="167">
        <v>0</v>
      </c>
      <c r="AS159" s="133" t="s">
        <v>634</v>
      </c>
      <c r="AT159" s="17" t="e">
        <f>VLOOKUP(D159,'MAP Guidelines'!B:B,1,0)</f>
        <v>#N/A</v>
      </c>
    </row>
    <row r="160" spans="1:46" s="17" customFormat="1" ht="32.25" customHeight="1">
      <c r="A160" s="82" t="s">
        <v>261</v>
      </c>
      <c r="B160" s="58" t="s">
        <v>14</v>
      </c>
      <c r="C160" s="34">
        <v>5501</v>
      </c>
      <c r="D160" s="59">
        <v>5501.921</v>
      </c>
      <c r="E160" s="40">
        <v>47469055011</v>
      </c>
      <c r="F160" s="40">
        <v>10047469055018</v>
      </c>
      <c r="G160" s="64" t="s">
        <v>377</v>
      </c>
      <c r="H160" s="64" t="s">
        <v>500</v>
      </c>
      <c r="I160" s="143" t="s">
        <v>523</v>
      </c>
      <c r="J160" s="40"/>
      <c r="K160" s="32" t="s">
        <v>167</v>
      </c>
      <c r="L160" s="133" t="s">
        <v>213</v>
      </c>
      <c r="M160" s="59"/>
      <c r="N160" s="59"/>
      <c r="O160" s="60"/>
      <c r="P160" s="61">
        <v>60</v>
      </c>
      <c r="Q160" s="62">
        <v>16.25</v>
      </c>
      <c r="R160" s="94">
        <v>19.99</v>
      </c>
      <c r="S160" s="151">
        <v>0</v>
      </c>
      <c r="T160" s="128">
        <v>27.09</v>
      </c>
      <c r="U160" s="63">
        <f t="shared" si="14"/>
        <v>195</v>
      </c>
      <c r="V160" s="64">
        <v>12</v>
      </c>
      <c r="W160" s="64">
        <v>1</v>
      </c>
      <c r="X160" s="65">
        <v>2.19</v>
      </c>
      <c r="Y160" s="65">
        <v>4.31</v>
      </c>
      <c r="Z160" s="65">
        <v>2.81</v>
      </c>
      <c r="AA160" s="65">
        <v>14.375</v>
      </c>
      <c r="AB160" s="65">
        <v>9.38</v>
      </c>
      <c r="AC160" s="65">
        <v>5.43</v>
      </c>
      <c r="AD160" s="65">
        <f t="shared" si="15"/>
        <v>0.4237081163194445</v>
      </c>
      <c r="AE160" s="65">
        <v>0.157</v>
      </c>
      <c r="AF160" s="65">
        <v>3.48</v>
      </c>
      <c r="AG160" s="64">
        <v>24</v>
      </c>
      <c r="AH160" s="64">
        <v>10</v>
      </c>
      <c r="AI160" s="66">
        <f t="shared" si="16"/>
        <v>240</v>
      </c>
      <c r="AJ160" s="40">
        <v>47469055011</v>
      </c>
      <c r="AK160" s="59">
        <v>5501.921</v>
      </c>
      <c r="AL160" s="64" t="s">
        <v>503</v>
      </c>
      <c r="AM160" s="64"/>
      <c r="AN160" s="64"/>
      <c r="AO160" s="64"/>
      <c r="AP160" s="157"/>
      <c r="AQ160" s="161">
        <v>69551.33</v>
      </c>
      <c r="AR160" s="167">
        <v>0</v>
      </c>
      <c r="AS160" s="133" t="s">
        <v>635</v>
      </c>
      <c r="AT160" s="17">
        <f>VLOOKUP(D160,'MAP Guidelines'!B:B,1,0)</f>
        <v>5501.921</v>
      </c>
    </row>
    <row r="161" spans="1:46" s="17" customFormat="1" ht="32.25" customHeight="1">
      <c r="A161" s="82" t="s">
        <v>261</v>
      </c>
      <c r="B161" s="58" t="s">
        <v>14</v>
      </c>
      <c r="C161" s="34">
        <v>5458</v>
      </c>
      <c r="D161" s="34">
        <v>5458.921</v>
      </c>
      <c r="E161" s="40">
        <v>47469054588</v>
      </c>
      <c r="F161" s="40">
        <v>10047469054585</v>
      </c>
      <c r="G161" s="64" t="s">
        <v>378</v>
      </c>
      <c r="H161" s="64" t="s">
        <v>500</v>
      </c>
      <c r="I161" s="143" t="s">
        <v>523</v>
      </c>
      <c r="J161" s="40"/>
      <c r="K161" s="32" t="s">
        <v>167</v>
      </c>
      <c r="L161" s="133" t="s">
        <v>157</v>
      </c>
      <c r="M161" s="59"/>
      <c r="N161" s="59"/>
      <c r="O161" s="60"/>
      <c r="P161" s="61">
        <v>20</v>
      </c>
      <c r="Q161" s="62">
        <v>7.35</v>
      </c>
      <c r="R161" s="94">
        <v>9.99</v>
      </c>
      <c r="S161" s="151">
        <v>9.99</v>
      </c>
      <c r="T161" s="128">
        <v>12.29</v>
      </c>
      <c r="U161" s="63">
        <f t="shared" si="14"/>
        <v>88.19999999999999</v>
      </c>
      <c r="V161" s="64">
        <v>12</v>
      </c>
      <c r="W161" s="64">
        <v>1</v>
      </c>
      <c r="X161" s="65">
        <v>1.19</v>
      </c>
      <c r="Y161" s="65">
        <v>4.38</v>
      </c>
      <c r="Z161" s="65">
        <v>2.81</v>
      </c>
      <c r="AA161" s="65">
        <v>13.375</v>
      </c>
      <c r="AB161" s="65">
        <v>5.4375</v>
      </c>
      <c r="AC161" s="65">
        <v>4.6875</v>
      </c>
      <c r="AD161" s="65">
        <f t="shared" si="15"/>
        <v>0.1972834269205729</v>
      </c>
      <c r="AE161" s="65">
        <v>0.103242</v>
      </c>
      <c r="AF161" s="65">
        <v>1.493</v>
      </c>
      <c r="AG161" s="64">
        <v>24</v>
      </c>
      <c r="AH161" s="64">
        <v>10</v>
      </c>
      <c r="AI161" s="66">
        <f t="shared" si="16"/>
        <v>240</v>
      </c>
      <c r="AJ161" s="40">
        <v>47469054588</v>
      </c>
      <c r="AK161" s="34">
        <v>5458.921</v>
      </c>
      <c r="AL161" s="64" t="s">
        <v>503</v>
      </c>
      <c r="AM161" s="64"/>
      <c r="AN161" s="64"/>
      <c r="AO161" s="64"/>
      <c r="AP161" s="157"/>
      <c r="AQ161" s="161">
        <v>1247.3999999999999</v>
      </c>
      <c r="AR161" s="167">
        <v>0</v>
      </c>
      <c r="AS161" s="133" t="s">
        <v>636</v>
      </c>
      <c r="AT161" s="17">
        <f>VLOOKUP(D161,'MAP Guidelines'!B:B,1,0)</f>
        <v>5458.921</v>
      </c>
    </row>
    <row r="162" spans="1:46" s="17" customFormat="1" ht="32.25" customHeight="1">
      <c r="A162" s="82" t="s">
        <v>261</v>
      </c>
      <c r="B162" s="58" t="s">
        <v>14</v>
      </c>
      <c r="C162" s="34">
        <v>863</v>
      </c>
      <c r="D162" s="34">
        <v>863.921</v>
      </c>
      <c r="E162" s="40">
        <v>47469008635</v>
      </c>
      <c r="F162" s="40">
        <v>10047469008632</v>
      </c>
      <c r="G162" s="64" t="s">
        <v>379</v>
      </c>
      <c r="H162" s="64" t="s">
        <v>500</v>
      </c>
      <c r="I162" s="143" t="s">
        <v>523</v>
      </c>
      <c r="J162" s="40"/>
      <c r="K162" s="32" t="s">
        <v>226</v>
      </c>
      <c r="L162" s="133" t="s">
        <v>158</v>
      </c>
      <c r="M162" s="59" t="s">
        <v>24</v>
      </c>
      <c r="N162" s="59"/>
      <c r="O162" s="60"/>
      <c r="P162" s="61">
        <v>60</v>
      </c>
      <c r="Q162" s="62">
        <v>11.55</v>
      </c>
      <c r="R162" s="94">
        <v>14.99</v>
      </c>
      <c r="S162" s="151">
        <v>14.99</v>
      </c>
      <c r="T162" s="128">
        <v>19.29</v>
      </c>
      <c r="U162" s="63">
        <f t="shared" si="14"/>
        <v>138.60000000000002</v>
      </c>
      <c r="V162" s="64">
        <v>12</v>
      </c>
      <c r="W162" s="64">
        <v>1</v>
      </c>
      <c r="X162" s="65">
        <v>2.52</v>
      </c>
      <c r="Y162" s="65">
        <v>2.52</v>
      </c>
      <c r="Z162" s="65">
        <v>4.38</v>
      </c>
      <c r="AA162" s="65">
        <v>10.56</v>
      </c>
      <c r="AB162" s="65">
        <v>8.06</v>
      </c>
      <c r="AC162" s="65">
        <v>5.31</v>
      </c>
      <c r="AD162" s="65">
        <f t="shared" si="15"/>
        <v>0.261547</v>
      </c>
      <c r="AE162" s="65">
        <v>0.325865</v>
      </c>
      <c r="AF162" s="65">
        <v>4.24</v>
      </c>
      <c r="AG162" s="64">
        <v>22</v>
      </c>
      <c r="AH162" s="64">
        <v>10</v>
      </c>
      <c r="AI162" s="66">
        <f t="shared" si="16"/>
        <v>220</v>
      </c>
      <c r="AJ162" s="40">
        <v>47469008635</v>
      </c>
      <c r="AK162" s="34">
        <v>863.921</v>
      </c>
      <c r="AL162" s="64" t="s">
        <v>509</v>
      </c>
      <c r="AM162" s="64"/>
      <c r="AN162" s="64"/>
      <c r="AO162" s="64"/>
      <c r="AP162" s="157"/>
      <c r="AQ162" s="161">
        <v>10718.400000000001</v>
      </c>
      <c r="AR162" s="167">
        <v>0</v>
      </c>
      <c r="AS162" s="133" t="s">
        <v>637</v>
      </c>
      <c r="AT162" s="17" t="e">
        <f>VLOOKUP(D162,'MAP Guidelines'!B:B,1,0)</f>
        <v>#N/A</v>
      </c>
    </row>
    <row r="163" spans="1:46" s="17" customFormat="1" ht="32.25" customHeight="1">
      <c r="A163" s="82" t="s">
        <v>261</v>
      </c>
      <c r="B163" s="58" t="s">
        <v>14</v>
      </c>
      <c r="C163" s="34">
        <v>864</v>
      </c>
      <c r="D163" s="34">
        <v>864.921</v>
      </c>
      <c r="E163" s="40">
        <v>47469008642</v>
      </c>
      <c r="F163" s="40">
        <v>10047469008649</v>
      </c>
      <c r="G163" s="64" t="s">
        <v>380</v>
      </c>
      <c r="H163" s="64" t="s">
        <v>500</v>
      </c>
      <c r="I163" s="143" t="s">
        <v>523</v>
      </c>
      <c r="J163" s="40"/>
      <c r="K163" s="32" t="s">
        <v>226</v>
      </c>
      <c r="L163" s="133" t="s">
        <v>159</v>
      </c>
      <c r="M163" s="59" t="s">
        <v>24</v>
      </c>
      <c r="N163" s="59"/>
      <c r="O163" s="60"/>
      <c r="P163" s="61">
        <v>90</v>
      </c>
      <c r="Q163" s="62">
        <v>16.25</v>
      </c>
      <c r="R163" s="94">
        <v>19.99</v>
      </c>
      <c r="S163" s="151">
        <v>19.99</v>
      </c>
      <c r="T163" s="128">
        <v>27.09</v>
      </c>
      <c r="U163" s="63">
        <f t="shared" si="14"/>
        <v>195</v>
      </c>
      <c r="V163" s="64">
        <v>12</v>
      </c>
      <c r="W163" s="64">
        <v>1</v>
      </c>
      <c r="X163" s="65">
        <v>2.52</v>
      </c>
      <c r="Y163" s="65">
        <v>2.52</v>
      </c>
      <c r="Z163" s="65">
        <v>4.38</v>
      </c>
      <c r="AA163" s="65">
        <v>10.56</v>
      </c>
      <c r="AB163" s="65">
        <v>8.06</v>
      </c>
      <c r="AC163" s="65">
        <v>5.31</v>
      </c>
      <c r="AD163" s="65">
        <f t="shared" si="15"/>
        <v>0.261547</v>
      </c>
      <c r="AE163" s="65">
        <v>0.46</v>
      </c>
      <c r="AF163" s="65">
        <v>5.76</v>
      </c>
      <c r="AG163" s="64">
        <v>22</v>
      </c>
      <c r="AH163" s="64">
        <v>10</v>
      </c>
      <c r="AI163" s="66">
        <f t="shared" si="16"/>
        <v>220</v>
      </c>
      <c r="AJ163" s="40">
        <v>47469008642</v>
      </c>
      <c r="AK163" s="34">
        <v>864.921</v>
      </c>
      <c r="AL163" s="64" t="s">
        <v>502</v>
      </c>
      <c r="AM163" s="64" t="s">
        <v>502</v>
      </c>
      <c r="AN163" s="64" t="s">
        <v>517</v>
      </c>
      <c r="AO163" s="64" t="s">
        <v>521</v>
      </c>
      <c r="AP163" s="157"/>
      <c r="AQ163" s="161">
        <v>32628.95</v>
      </c>
      <c r="AR163" s="167">
        <v>0</v>
      </c>
      <c r="AS163" s="133" t="s">
        <v>638</v>
      </c>
      <c r="AT163" s="17" t="e">
        <f>VLOOKUP(D163,'MAP Guidelines'!B:B,1,0)</f>
        <v>#N/A</v>
      </c>
    </row>
    <row r="164" spans="1:46" s="17" customFormat="1" ht="32.25" customHeight="1">
      <c r="A164" s="82" t="s">
        <v>261</v>
      </c>
      <c r="B164" s="58" t="s">
        <v>14</v>
      </c>
      <c r="C164" s="34">
        <v>7146</v>
      </c>
      <c r="D164" s="34">
        <v>7146.911</v>
      </c>
      <c r="E164" s="40">
        <v>47469071462</v>
      </c>
      <c r="F164" s="40">
        <v>10047469071469</v>
      </c>
      <c r="G164" s="64" t="s">
        <v>381</v>
      </c>
      <c r="H164" s="64" t="s">
        <v>500</v>
      </c>
      <c r="I164" s="143" t="s">
        <v>523</v>
      </c>
      <c r="J164" s="40"/>
      <c r="K164" s="32" t="s">
        <v>217</v>
      </c>
      <c r="L164" s="133" t="s">
        <v>160</v>
      </c>
      <c r="M164" s="59"/>
      <c r="N164" s="59"/>
      <c r="O164" s="60"/>
      <c r="P164" s="61">
        <v>60</v>
      </c>
      <c r="Q164" s="62">
        <v>12.99</v>
      </c>
      <c r="R164" s="94">
        <v>13.99</v>
      </c>
      <c r="S164" s="151">
        <v>13.99</v>
      </c>
      <c r="T164" s="128">
        <v>21.99</v>
      </c>
      <c r="U164" s="63">
        <f t="shared" si="14"/>
        <v>155.88</v>
      </c>
      <c r="V164" s="64">
        <v>12</v>
      </c>
      <c r="W164" s="64">
        <v>1</v>
      </c>
      <c r="X164" s="65">
        <v>2.38</v>
      </c>
      <c r="Y164" s="65">
        <v>2.38</v>
      </c>
      <c r="Z164" s="65">
        <v>4.48</v>
      </c>
      <c r="AA164" s="65">
        <v>9.75</v>
      </c>
      <c r="AB164" s="65">
        <v>7.44</v>
      </c>
      <c r="AC164" s="65">
        <v>5.25</v>
      </c>
      <c r="AD164" s="65">
        <f t="shared" si="15"/>
        <v>0.22039062500000003</v>
      </c>
      <c r="AE164" s="65">
        <v>0.2</v>
      </c>
      <c r="AF164" s="65">
        <v>3</v>
      </c>
      <c r="AG164" s="64">
        <v>22</v>
      </c>
      <c r="AH164" s="64">
        <v>10</v>
      </c>
      <c r="AI164" s="66">
        <f t="shared" si="16"/>
        <v>220</v>
      </c>
      <c r="AJ164" s="40">
        <v>47469071462</v>
      </c>
      <c r="AK164" s="34">
        <v>7146.911</v>
      </c>
      <c r="AL164" s="64" t="s">
        <v>505</v>
      </c>
      <c r="AM164" s="64" t="s">
        <v>505</v>
      </c>
      <c r="AN164" s="64" t="s">
        <v>517</v>
      </c>
      <c r="AO164" s="64" t="s">
        <v>521</v>
      </c>
      <c r="AP164" s="157"/>
      <c r="AQ164" s="161">
        <v>29039.78</v>
      </c>
      <c r="AR164" s="167">
        <v>0</v>
      </c>
      <c r="AS164" s="133" t="s">
        <v>639</v>
      </c>
      <c r="AT164" s="17">
        <f>VLOOKUP(D164,'MAP Guidelines'!B:B,1,0)</f>
        <v>7146.911</v>
      </c>
    </row>
    <row r="165" spans="1:46" s="17" customFormat="1" ht="32.25" customHeight="1">
      <c r="A165" s="82" t="s">
        <v>261</v>
      </c>
      <c r="B165" s="58" t="s">
        <v>14</v>
      </c>
      <c r="C165" s="34"/>
      <c r="D165" s="59">
        <v>7444</v>
      </c>
      <c r="E165" s="40">
        <v>47469074449</v>
      </c>
      <c r="F165" s="40"/>
      <c r="G165" s="64" t="s">
        <v>435</v>
      </c>
      <c r="H165" s="64" t="s">
        <v>500</v>
      </c>
      <c r="I165" s="143" t="s">
        <v>523</v>
      </c>
      <c r="J165" s="40" t="s">
        <v>457</v>
      </c>
      <c r="K165" s="32" t="s">
        <v>221</v>
      </c>
      <c r="L165" s="133" t="s">
        <v>485</v>
      </c>
      <c r="M165" s="59" t="s">
        <v>30</v>
      </c>
      <c r="N165" s="59" t="s">
        <v>245</v>
      </c>
      <c r="O165" s="60"/>
      <c r="P165" s="61">
        <v>200</v>
      </c>
      <c r="Q165" s="62">
        <v>10.8</v>
      </c>
      <c r="R165" s="94"/>
      <c r="S165" s="151">
        <v>0</v>
      </c>
      <c r="T165" s="128">
        <v>18.99</v>
      </c>
      <c r="U165" s="62">
        <v>129.6</v>
      </c>
      <c r="V165" s="64">
        <v>12</v>
      </c>
      <c r="W165" s="64"/>
      <c r="X165" s="65"/>
      <c r="Y165" s="65"/>
      <c r="Z165" s="65"/>
      <c r="AA165" s="65"/>
      <c r="AB165" s="65"/>
      <c r="AC165" s="65"/>
      <c r="AD165" s="65"/>
      <c r="AE165" s="65"/>
      <c r="AF165" s="65"/>
      <c r="AG165" s="64"/>
      <c r="AH165" s="64"/>
      <c r="AI165" s="66"/>
      <c r="AJ165" s="40">
        <v>47469074449</v>
      </c>
      <c r="AK165" s="34" t="s">
        <v>443</v>
      </c>
      <c r="AL165" s="64" t="s">
        <v>505</v>
      </c>
      <c r="AM165" s="64" t="s">
        <v>505</v>
      </c>
      <c r="AN165" s="64" t="s">
        <v>517</v>
      </c>
      <c r="AO165" s="64" t="s">
        <v>521</v>
      </c>
      <c r="AP165" s="157"/>
      <c r="AQ165" s="161">
        <v>414579.60000000003</v>
      </c>
      <c r="AR165" s="167">
        <v>0</v>
      </c>
      <c r="AS165" s="133"/>
      <c r="AT165" s="17" t="e">
        <f>VLOOKUP(D165,'MAP Guidelines'!B:B,1,0)</f>
        <v>#N/A</v>
      </c>
    </row>
    <row r="166" spans="1:46" s="17" customFormat="1" ht="32.25" customHeight="1">
      <c r="A166" s="82" t="s">
        <v>261</v>
      </c>
      <c r="B166" s="58" t="s">
        <v>14</v>
      </c>
      <c r="C166" s="34">
        <v>6672</v>
      </c>
      <c r="D166" s="34">
        <v>6672.947</v>
      </c>
      <c r="E166" s="40">
        <v>47469066727</v>
      </c>
      <c r="F166" s="40">
        <v>10047469066724</v>
      </c>
      <c r="G166" s="64" t="s">
        <v>382</v>
      </c>
      <c r="H166" s="64" t="s">
        <v>382</v>
      </c>
      <c r="I166" s="64" t="s">
        <v>524</v>
      </c>
      <c r="J166" s="40"/>
      <c r="K166" s="32" t="s">
        <v>221</v>
      </c>
      <c r="L166" s="133" t="s">
        <v>484</v>
      </c>
      <c r="M166" s="59" t="s">
        <v>30</v>
      </c>
      <c r="N166" s="59" t="s">
        <v>245</v>
      </c>
      <c r="O166" s="60"/>
      <c r="P166" s="61">
        <v>100</v>
      </c>
      <c r="Q166" s="62">
        <v>6.83</v>
      </c>
      <c r="R166" s="94">
        <v>7.99</v>
      </c>
      <c r="S166" s="151">
        <v>7.49</v>
      </c>
      <c r="T166" s="128">
        <v>11.39</v>
      </c>
      <c r="U166" s="63">
        <f aca="true" t="shared" si="17" ref="U166:U171">Q166*V166</f>
        <v>81.96000000000001</v>
      </c>
      <c r="V166" s="64">
        <v>12</v>
      </c>
      <c r="W166" s="64">
        <v>1</v>
      </c>
      <c r="X166" s="65">
        <v>1.98</v>
      </c>
      <c r="Y166" s="65">
        <v>1.98</v>
      </c>
      <c r="Z166" s="65">
        <v>4.09</v>
      </c>
      <c r="AA166" s="65">
        <v>4.2</v>
      </c>
      <c r="AB166" s="65">
        <v>6.5</v>
      </c>
      <c r="AC166" s="65">
        <v>5</v>
      </c>
      <c r="AD166" s="65">
        <f aca="true" t="shared" si="18" ref="AD166:AD171">(AA166*AB166*AC166/1728)</f>
        <v>0.07899305555555555</v>
      </c>
      <c r="AE166" s="65">
        <v>0.15</v>
      </c>
      <c r="AF166" s="65">
        <v>1.89</v>
      </c>
      <c r="AG166" s="64">
        <v>22</v>
      </c>
      <c r="AH166" s="64">
        <v>10</v>
      </c>
      <c r="AI166" s="66">
        <f aca="true" t="shared" si="19" ref="AI166:AI171">AG166*AH166</f>
        <v>220</v>
      </c>
      <c r="AJ166" s="40">
        <v>47469066727</v>
      </c>
      <c r="AK166" s="34">
        <v>6672.947</v>
      </c>
      <c r="AL166" s="64" t="s">
        <v>502</v>
      </c>
      <c r="AM166" s="64" t="s">
        <v>502</v>
      </c>
      <c r="AN166" s="64" t="s">
        <v>517</v>
      </c>
      <c r="AO166" s="64" t="s">
        <v>521</v>
      </c>
      <c r="AP166" s="157"/>
      <c r="AQ166" s="161">
        <v>388836</v>
      </c>
      <c r="AR166" s="167">
        <v>57380.89</v>
      </c>
      <c r="AS166" s="133" t="s">
        <v>640</v>
      </c>
      <c r="AT166" s="17">
        <f>VLOOKUP(D166,'MAP Guidelines'!B:B,1,0)</f>
        <v>6672.947</v>
      </c>
    </row>
    <row r="167" spans="1:46" s="17" customFormat="1" ht="32.25" customHeight="1">
      <c r="A167" s="82" t="s">
        <v>261</v>
      </c>
      <c r="B167" s="58" t="s">
        <v>14</v>
      </c>
      <c r="C167" s="34">
        <v>6014</v>
      </c>
      <c r="D167" s="34">
        <v>6014.911</v>
      </c>
      <c r="E167" s="40">
        <v>47469060145</v>
      </c>
      <c r="F167" s="40">
        <v>10047469060142</v>
      </c>
      <c r="G167" s="64" t="s">
        <v>383</v>
      </c>
      <c r="H167" s="64" t="s">
        <v>500</v>
      </c>
      <c r="I167" s="143" t="s">
        <v>523</v>
      </c>
      <c r="J167" s="40"/>
      <c r="K167" s="32" t="s">
        <v>217</v>
      </c>
      <c r="L167" s="133" t="s">
        <v>161</v>
      </c>
      <c r="M167" s="59" t="s">
        <v>232</v>
      </c>
      <c r="N167" s="59"/>
      <c r="O167" s="60"/>
      <c r="P167" s="61">
        <v>60</v>
      </c>
      <c r="Q167" s="62">
        <v>6.8</v>
      </c>
      <c r="R167" s="94">
        <v>7.99</v>
      </c>
      <c r="S167" s="151">
        <v>7.99</v>
      </c>
      <c r="T167" s="128">
        <v>11.39</v>
      </c>
      <c r="U167" s="63">
        <f t="shared" si="17"/>
        <v>81.6</v>
      </c>
      <c r="V167" s="64">
        <v>12</v>
      </c>
      <c r="W167" s="64">
        <v>1</v>
      </c>
      <c r="X167" s="65">
        <v>1.98</v>
      </c>
      <c r="Y167" s="65">
        <v>1.98</v>
      </c>
      <c r="Z167" s="65">
        <v>4.09</v>
      </c>
      <c r="AA167" s="65">
        <v>8.5</v>
      </c>
      <c r="AB167" s="65">
        <v>6.5</v>
      </c>
      <c r="AC167" s="65">
        <v>5</v>
      </c>
      <c r="AD167" s="65">
        <f t="shared" si="18"/>
        <v>0.15986689814814814</v>
      </c>
      <c r="AE167" s="65">
        <v>0.142639</v>
      </c>
      <c r="AF167" s="65">
        <v>1.93</v>
      </c>
      <c r="AG167" s="64">
        <v>22</v>
      </c>
      <c r="AH167" s="64">
        <v>10</v>
      </c>
      <c r="AI167" s="66">
        <f t="shared" si="19"/>
        <v>220</v>
      </c>
      <c r="AJ167" s="40">
        <v>47469060145</v>
      </c>
      <c r="AK167" s="34">
        <v>6014.911</v>
      </c>
      <c r="AL167" s="64" t="s">
        <v>502</v>
      </c>
      <c r="AM167" s="64" t="s">
        <v>502</v>
      </c>
      <c r="AN167" s="64" t="s">
        <v>517</v>
      </c>
      <c r="AO167" s="64" t="s">
        <v>521</v>
      </c>
      <c r="AP167" s="157"/>
      <c r="AQ167" s="161">
        <v>22188.6</v>
      </c>
      <c r="AR167" s="167">
        <v>0</v>
      </c>
      <c r="AS167" s="133" t="s">
        <v>641</v>
      </c>
      <c r="AT167" s="17">
        <f>VLOOKUP(D167,'MAP Guidelines'!B:B,1,0)</f>
        <v>6014.911</v>
      </c>
    </row>
    <row r="168" spans="1:46" s="17" customFormat="1" ht="32.25" customHeight="1">
      <c r="A168" s="82" t="s">
        <v>261</v>
      </c>
      <c r="B168" s="58" t="s">
        <v>14</v>
      </c>
      <c r="C168" s="34">
        <v>5889</v>
      </c>
      <c r="D168" s="34">
        <v>5889.947</v>
      </c>
      <c r="E168" s="40">
        <v>47469058890</v>
      </c>
      <c r="F168" s="40">
        <v>10047469058897</v>
      </c>
      <c r="G168" s="64" t="s">
        <v>384</v>
      </c>
      <c r="H168" s="64" t="s">
        <v>384</v>
      </c>
      <c r="I168" s="64" t="s">
        <v>524</v>
      </c>
      <c r="J168" s="40"/>
      <c r="K168" s="32" t="s">
        <v>217</v>
      </c>
      <c r="L168" s="133" t="s">
        <v>162</v>
      </c>
      <c r="M168" s="59" t="s">
        <v>233</v>
      </c>
      <c r="N168" s="59" t="s">
        <v>245</v>
      </c>
      <c r="O168" s="60"/>
      <c r="P168" s="61">
        <v>90</v>
      </c>
      <c r="Q168" s="62">
        <v>6.5</v>
      </c>
      <c r="R168" s="94">
        <v>6.99</v>
      </c>
      <c r="S168" s="151">
        <v>6.99</v>
      </c>
      <c r="T168" s="128">
        <v>10.89</v>
      </c>
      <c r="U168" s="63">
        <f t="shared" si="17"/>
        <v>78</v>
      </c>
      <c r="V168" s="64">
        <v>12</v>
      </c>
      <c r="W168" s="64">
        <v>1</v>
      </c>
      <c r="X168" s="65">
        <v>1.984</v>
      </c>
      <c r="Y168" s="65">
        <v>1.984</v>
      </c>
      <c r="Z168" s="65">
        <v>4.094</v>
      </c>
      <c r="AA168" s="65">
        <v>8.5</v>
      </c>
      <c r="AB168" s="65">
        <v>6.5</v>
      </c>
      <c r="AC168" s="65">
        <v>5</v>
      </c>
      <c r="AD168" s="65">
        <f t="shared" si="18"/>
        <v>0.15986689814814814</v>
      </c>
      <c r="AE168" s="65">
        <v>0.13125</v>
      </c>
      <c r="AF168" s="65">
        <v>1.8050000000000002</v>
      </c>
      <c r="AG168" s="64">
        <v>22</v>
      </c>
      <c r="AH168" s="64">
        <v>10</v>
      </c>
      <c r="AI168" s="66">
        <f t="shared" si="19"/>
        <v>220</v>
      </c>
      <c r="AJ168" s="40">
        <v>47469058890</v>
      </c>
      <c r="AK168" s="34">
        <v>5889.947</v>
      </c>
      <c r="AL168" s="64" t="s">
        <v>509</v>
      </c>
      <c r="AM168" s="64"/>
      <c r="AN168" s="64"/>
      <c r="AO168" s="64"/>
      <c r="AP168" s="157"/>
      <c r="AQ168" s="161">
        <v>0</v>
      </c>
      <c r="AR168" s="167">
        <v>1684.5900000000001</v>
      </c>
      <c r="AS168" s="133" t="s">
        <v>642</v>
      </c>
      <c r="AT168" s="17">
        <f>VLOOKUP(D168,'MAP Guidelines'!B:B,1,0)</f>
        <v>5889.947</v>
      </c>
    </row>
    <row r="169" spans="1:46" s="17" customFormat="1" ht="32.25" customHeight="1">
      <c r="A169" s="82" t="s">
        <v>261</v>
      </c>
      <c r="B169" s="58" t="s">
        <v>14</v>
      </c>
      <c r="C169" s="34">
        <v>5891</v>
      </c>
      <c r="D169" s="34">
        <v>5891.947</v>
      </c>
      <c r="E169" s="40">
        <v>47469058913</v>
      </c>
      <c r="F169" s="40">
        <v>10047469058910</v>
      </c>
      <c r="G169" s="64" t="s">
        <v>500</v>
      </c>
      <c r="H169" s="64" t="s">
        <v>430</v>
      </c>
      <c r="I169" s="64" t="s">
        <v>524</v>
      </c>
      <c r="J169" s="40"/>
      <c r="K169" s="32" t="s">
        <v>217</v>
      </c>
      <c r="L169" s="133" t="s">
        <v>163</v>
      </c>
      <c r="M169" s="59" t="s">
        <v>234</v>
      </c>
      <c r="N169" s="59" t="s">
        <v>245</v>
      </c>
      <c r="O169" s="60"/>
      <c r="P169" s="61">
        <v>90</v>
      </c>
      <c r="Q169" s="62">
        <v>7.79</v>
      </c>
      <c r="R169" s="94">
        <v>8.99</v>
      </c>
      <c r="S169" s="151">
        <v>7.99</v>
      </c>
      <c r="T169" s="128">
        <v>12.99</v>
      </c>
      <c r="U169" s="63">
        <f t="shared" si="17"/>
        <v>93.48</v>
      </c>
      <c r="V169" s="64">
        <v>12</v>
      </c>
      <c r="W169" s="64">
        <v>1</v>
      </c>
      <c r="X169" s="65">
        <v>1.98</v>
      </c>
      <c r="Y169" s="65">
        <v>1.98</v>
      </c>
      <c r="Z169" s="65">
        <v>4.09</v>
      </c>
      <c r="AA169" s="65">
        <v>8.5</v>
      </c>
      <c r="AB169" s="65">
        <v>6.5</v>
      </c>
      <c r="AC169" s="65">
        <v>5</v>
      </c>
      <c r="AD169" s="65">
        <f t="shared" si="18"/>
        <v>0.15986689814814814</v>
      </c>
      <c r="AE169" s="65">
        <v>0.17</v>
      </c>
      <c r="AF169" s="65">
        <v>2.25</v>
      </c>
      <c r="AG169" s="64">
        <v>22</v>
      </c>
      <c r="AH169" s="64">
        <v>10</v>
      </c>
      <c r="AI169" s="66">
        <f t="shared" si="19"/>
        <v>220</v>
      </c>
      <c r="AJ169" s="40">
        <v>47469058913</v>
      </c>
      <c r="AK169" s="34">
        <v>5891.947</v>
      </c>
      <c r="AL169" s="64"/>
      <c r="AM169" s="64"/>
      <c r="AN169" s="64"/>
      <c r="AO169" s="64"/>
      <c r="AP169" s="157"/>
      <c r="AQ169" s="161">
        <v>0</v>
      </c>
      <c r="AR169" s="167">
        <v>21852.65</v>
      </c>
      <c r="AS169" s="133" t="s">
        <v>643</v>
      </c>
      <c r="AT169" s="17" t="e">
        <f>VLOOKUP(D169,'MAP Guidelines'!B:B,1,0)</f>
        <v>#N/A</v>
      </c>
    </row>
    <row r="170" spans="1:46" s="17" customFormat="1" ht="32.25" customHeight="1">
      <c r="A170" s="82" t="s">
        <v>261</v>
      </c>
      <c r="B170" s="58" t="s">
        <v>14</v>
      </c>
      <c r="C170" s="34">
        <v>935</v>
      </c>
      <c r="D170" s="34">
        <v>935.921</v>
      </c>
      <c r="E170" s="40">
        <v>47469009359</v>
      </c>
      <c r="F170" s="40">
        <v>10047469009356</v>
      </c>
      <c r="G170" s="64" t="s">
        <v>431</v>
      </c>
      <c r="H170" s="64" t="s">
        <v>500</v>
      </c>
      <c r="I170" s="143" t="s">
        <v>523</v>
      </c>
      <c r="J170" s="40"/>
      <c r="K170" s="32" t="s">
        <v>226</v>
      </c>
      <c r="L170" s="133" t="s">
        <v>164</v>
      </c>
      <c r="M170" s="59"/>
      <c r="N170" s="59"/>
      <c r="O170" s="60"/>
      <c r="P170" s="61">
        <v>60</v>
      </c>
      <c r="Q170" s="62">
        <v>5.75</v>
      </c>
      <c r="R170" s="94">
        <v>6.99</v>
      </c>
      <c r="S170" s="151">
        <v>6.99</v>
      </c>
      <c r="T170" s="128">
        <v>9.59</v>
      </c>
      <c r="U170" s="63">
        <f t="shared" si="17"/>
        <v>69</v>
      </c>
      <c r="V170" s="64">
        <v>12</v>
      </c>
      <c r="W170" s="64">
        <v>1</v>
      </c>
      <c r="X170" s="65">
        <v>1.98</v>
      </c>
      <c r="Y170" s="65">
        <v>1.98</v>
      </c>
      <c r="Z170" s="65">
        <v>4.09</v>
      </c>
      <c r="AA170" s="65">
        <v>8.5</v>
      </c>
      <c r="AB170" s="65">
        <v>6.5</v>
      </c>
      <c r="AC170" s="65">
        <v>5</v>
      </c>
      <c r="AD170" s="65">
        <f t="shared" si="18"/>
        <v>0.15986689814814814</v>
      </c>
      <c r="AE170" s="65">
        <v>0.2178</v>
      </c>
      <c r="AF170" s="65">
        <v>2.77</v>
      </c>
      <c r="AG170" s="64">
        <v>22</v>
      </c>
      <c r="AH170" s="64">
        <v>10</v>
      </c>
      <c r="AI170" s="66">
        <f t="shared" si="19"/>
        <v>220</v>
      </c>
      <c r="AJ170" s="40">
        <v>47469009359</v>
      </c>
      <c r="AK170" s="34">
        <v>935.921</v>
      </c>
      <c r="AL170" s="64" t="s">
        <v>503</v>
      </c>
      <c r="AM170" s="64"/>
      <c r="AN170" s="64"/>
      <c r="AO170" s="64"/>
      <c r="AP170" s="157"/>
      <c r="AQ170" s="161">
        <v>5061</v>
      </c>
      <c r="AR170" s="167">
        <v>0</v>
      </c>
      <c r="AS170" s="133" t="s">
        <v>644</v>
      </c>
      <c r="AT170" s="17">
        <f>VLOOKUP(D170,'MAP Guidelines'!B:B,1,0)</f>
        <v>935.921</v>
      </c>
    </row>
    <row r="171" spans="1:46" s="17" customFormat="1" ht="32.25" customHeight="1" thickBot="1">
      <c r="A171" s="82" t="s">
        <v>261</v>
      </c>
      <c r="B171" s="58" t="s">
        <v>14</v>
      </c>
      <c r="C171" s="34">
        <v>2276</v>
      </c>
      <c r="D171" s="34">
        <v>2276.921</v>
      </c>
      <c r="E171" s="40">
        <v>47469022761</v>
      </c>
      <c r="F171" s="40">
        <v>10047469022768</v>
      </c>
      <c r="G171" s="64" t="s">
        <v>385</v>
      </c>
      <c r="H171" s="64" t="s">
        <v>500</v>
      </c>
      <c r="I171" s="143" t="s">
        <v>523</v>
      </c>
      <c r="J171" s="40"/>
      <c r="K171" s="32" t="s">
        <v>73</v>
      </c>
      <c r="L171" s="133" t="s">
        <v>165</v>
      </c>
      <c r="M171" s="59" t="s">
        <v>32</v>
      </c>
      <c r="N171" s="59"/>
      <c r="O171" s="60"/>
      <c r="P171" s="61">
        <v>90</v>
      </c>
      <c r="Q171" s="62">
        <v>7.35</v>
      </c>
      <c r="R171" s="94">
        <v>8.99</v>
      </c>
      <c r="S171" s="151">
        <v>7.99</v>
      </c>
      <c r="T171" s="128">
        <v>12.29</v>
      </c>
      <c r="U171" s="63">
        <f t="shared" si="17"/>
        <v>88.19999999999999</v>
      </c>
      <c r="V171" s="64">
        <v>12</v>
      </c>
      <c r="W171" s="64">
        <v>1</v>
      </c>
      <c r="X171" s="65">
        <v>1.984</v>
      </c>
      <c r="Y171" s="65">
        <v>1.984</v>
      </c>
      <c r="Z171" s="65">
        <v>4.094</v>
      </c>
      <c r="AA171" s="65">
        <v>8.5</v>
      </c>
      <c r="AB171" s="65">
        <v>6.5</v>
      </c>
      <c r="AC171" s="65">
        <v>5</v>
      </c>
      <c r="AD171" s="65">
        <f t="shared" si="18"/>
        <v>0.15986689814814814</v>
      </c>
      <c r="AE171" s="65">
        <v>0.19</v>
      </c>
      <c r="AF171" s="65">
        <v>2.5100000000000002</v>
      </c>
      <c r="AG171" s="64">
        <v>22</v>
      </c>
      <c r="AH171" s="64">
        <v>10</v>
      </c>
      <c r="AI171" s="66">
        <f t="shared" si="19"/>
        <v>220</v>
      </c>
      <c r="AJ171" s="40">
        <v>47469022761</v>
      </c>
      <c r="AK171" s="34">
        <v>2276.921</v>
      </c>
      <c r="AL171" s="64" t="s">
        <v>503</v>
      </c>
      <c r="AM171" s="64"/>
      <c r="AN171" s="64"/>
      <c r="AO171" s="64"/>
      <c r="AP171" s="157"/>
      <c r="AQ171" s="161">
        <v>403.2</v>
      </c>
      <c r="AR171" s="167">
        <v>0</v>
      </c>
      <c r="AS171" s="133" t="s">
        <v>645</v>
      </c>
      <c r="AT171" s="17">
        <f>VLOOKUP(D171,'MAP Guidelines'!B:B,1,0)</f>
        <v>2276.921</v>
      </c>
    </row>
    <row r="172" spans="1:44" ht="27.75" customHeight="1" thickBot="1">
      <c r="A172" s="41"/>
      <c r="B172" s="44"/>
      <c r="C172" s="44"/>
      <c r="D172" s="44"/>
      <c r="E172" s="92"/>
      <c r="F172" s="44"/>
      <c r="G172" s="92"/>
      <c r="H172" s="92"/>
      <c r="I172" s="44"/>
      <c r="J172" s="44"/>
      <c r="K172" s="44"/>
      <c r="L172" s="134"/>
      <c r="M172" s="44"/>
      <c r="N172" s="44"/>
      <c r="O172" s="57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2"/>
      <c r="AJ172" s="92"/>
      <c r="AK172" s="44"/>
      <c r="AL172" s="92"/>
      <c r="AM172" s="92"/>
      <c r="AN172" s="92"/>
      <c r="AO172" s="92"/>
      <c r="AP172" s="154"/>
      <c r="AQ172" s="154"/>
      <c r="AR172" s="154"/>
    </row>
    <row r="173" spans="1:41" ht="27.75" customHeight="1">
      <c r="A173" s="95" t="s">
        <v>80</v>
      </c>
      <c r="B173" s="96"/>
      <c r="C173" s="96"/>
      <c r="D173" s="96"/>
      <c r="E173" s="97"/>
      <c r="F173" s="98"/>
      <c r="G173" s="98"/>
      <c r="H173" s="98"/>
      <c r="I173" s="98"/>
      <c r="J173" s="98"/>
      <c r="K173" s="100" t="s">
        <v>68</v>
      </c>
      <c r="L173" s="135"/>
      <c r="M173" s="99" t="s">
        <v>236</v>
      </c>
      <c r="N173" s="100"/>
      <c r="O173" s="101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2"/>
      <c r="AA173" s="27"/>
      <c r="AB173" s="28"/>
      <c r="AC173" s="28"/>
      <c r="AD173" s="28"/>
      <c r="AE173" s="28"/>
      <c r="AF173" s="28"/>
      <c r="AG173" s="28"/>
      <c r="AH173" s="28"/>
      <c r="AI173" s="29"/>
      <c r="AJ173" s="97"/>
      <c r="AK173" s="96"/>
      <c r="AL173" s="98"/>
      <c r="AM173" s="98"/>
      <c r="AN173" s="98"/>
      <c r="AO173" s="98"/>
    </row>
    <row r="174" spans="1:41" ht="27.75" customHeight="1">
      <c r="A174" s="103" t="s">
        <v>61</v>
      </c>
      <c r="B174" s="104"/>
      <c r="C174" s="104"/>
      <c r="D174" s="104"/>
      <c r="E174" s="105"/>
      <c r="F174" s="106"/>
      <c r="G174" s="106"/>
      <c r="H174" s="106"/>
      <c r="I174" s="106"/>
      <c r="J174" s="106"/>
      <c r="K174" s="108" t="s">
        <v>63</v>
      </c>
      <c r="L174" s="136"/>
      <c r="M174" s="107" t="s">
        <v>65</v>
      </c>
      <c r="N174" s="108"/>
      <c r="O174" s="109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10"/>
      <c r="AA174" s="2"/>
      <c r="AB174" s="1"/>
      <c r="AC174" s="1"/>
      <c r="AD174" s="1"/>
      <c r="AE174" s="1"/>
      <c r="AF174" s="1"/>
      <c r="AG174" s="1"/>
      <c r="AH174" s="1"/>
      <c r="AI174" s="3"/>
      <c r="AJ174" s="105"/>
      <c r="AK174" s="104"/>
      <c r="AL174" s="106"/>
      <c r="AM174" s="106"/>
      <c r="AN174" s="106"/>
      <c r="AO174" s="106"/>
    </row>
    <row r="175" spans="1:41" ht="27.75" customHeight="1">
      <c r="A175" s="103" t="s">
        <v>62</v>
      </c>
      <c r="B175" s="104"/>
      <c r="C175" s="104"/>
      <c r="D175" s="111"/>
      <c r="E175" s="112"/>
      <c r="F175" s="113"/>
      <c r="G175" s="113"/>
      <c r="H175" s="113"/>
      <c r="I175" s="113"/>
      <c r="J175" s="113"/>
      <c r="K175" s="108" t="s">
        <v>62</v>
      </c>
      <c r="L175" s="137"/>
      <c r="M175" s="107" t="s">
        <v>66</v>
      </c>
      <c r="N175" s="108"/>
      <c r="O175" s="109"/>
      <c r="P175" s="114"/>
      <c r="Q175" s="115"/>
      <c r="R175" s="115"/>
      <c r="S175" s="115"/>
      <c r="T175" s="115"/>
      <c r="U175" s="115"/>
      <c r="V175" s="114"/>
      <c r="W175" s="114"/>
      <c r="X175" s="114"/>
      <c r="Y175" s="114"/>
      <c r="Z175" s="116"/>
      <c r="AA175" s="2"/>
      <c r="AB175" s="1"/>
      <c r="AC175" s="1"/>
      <c r="AD175" s="1"/>
      <c r="AE175" s="1"/>
      <c r="AF175" s="1"/>
      <c r="AG175" s="1"/>
      <c r="AH175" s="1"/>
      <c r="AI175" s="3"/>
      <c r="AJ175" s="112"/>
      <c r="AK175" s="111"/>
      <c r="AL175" s="113"/>
      <c r="AM175" s="113"/>
      <c r="AN175" s="113"/>
      <c r="AO175" s="113"/>
    </row>
    <row r="176" spans="1:41" ht="18" customHeight="1">
      <c r="A176" s="103" t="s">
        <v>69</v>
      </c>
      <c r="B176" s="104"/>
      <c r="C176" s="104"/>
      <c r="D176" s="111"/>
      <c r="E176" s="112"/>
      <c r="F176" s="113"/>
      <c r="G176" s="113"/>
      <c r="H176" s="113"/>
      <c r="I176" s="113"/>
      <c r="J176" s="113"/>
      <c r="K176" s="108" t="s">
        <v>82</v>
      </c>
      <c r="L176" s="137"/>
      <c r="M176" s="107" t="s">
        <v>67</v>
      </c>
      <c r="N176" s="108"/>
      <c r="O176" s="109"/>
      <c r="P176" s="114"/>
      <c r="Q176" s="115"/>
      <c r="R176" s="115"/>
      <c r="S176" s="115"/>
      <c r="T176" s="115"/>
      <c r="U176" s="115"/>
      <c r="V176" s="114"/>
      <c r="W176" s="114"/>
      <c r="X176" s="114"/>
      <c r="Y176" s="114"/>
      <c r="Z176" s="116"/>
      <c r="AA176" s="2"/>
      <c r="AB176" s="1"/>
      <c r="AC176" s="1"/>
      <c r="AD176" s="1"/>
      <c r="AE176" s="1"/>
      <c r="AF176" s="1"/>
      <c r="AG176" s="1"/>
      <c r="AH176" s="1"/>
      <c r="AI176" s="3"/>
      <c r="AJ176" s="112"/>
      <c r="AK176" s="111"/>
      <c r="AL176" s="113"/>
      <c r="AM176" s="113"/>
      <c r="AN176" s="113"/>
      <c r="AO176" s="113"/>
    </row>
    <row r="177" spans="1:41" ht="32.25" customHeight="1" thickBot="1">
      <c r="A177" s="117" t="s">
        <v>70</v>
      </c>
      <c r="B177" s="118"/>
      <c r="C177" s="118"/>
      <c r="D177" s="119"/>
      <c r="E177" s="120"/>
      <c r="F177" s="121"/>
      <c r="G177" s="121"/>
      <c r="H177" s="121"/>
      <c r="I177" s="121"/>
      <c r="J177" s="121"/>
      <c r="K177" s="140" t="s">
        <v>64</v>
      </c>
      <c r="L177" s="138"/>
      <c r="M177" s="122"/>
      <c r="N177" s="123"/>
      <c r="O177" s="124"/>
      <c r="P177" s="123"/>
      <c r="Q177" s="125"/>
      <c r="R177" s="125"/>
      <c r="S177" s="125"/>
      <c r="T177" s="125"/>
      <c r="U177" s="125"/>
      <c r="V177" s="123"/>
      <c r="W177" s="123"/>
      <c r="X177" s="123"/>
      <c r="Y177" s="123"/>
      <c r="Z177" s="126"/>
      <c r="AA177" s="4"/>
      <c r="AB177" s="5"/>
      <c r="AC177" s="5"/>
      <c r="AD177" s="5"/>
      <c r="AE177" s="5"/>
      <c r="AF177" s="5"/>
      <c r="AG177" s="5"/>
      <c r="AH177" s="5"/>
      <c r="AI177" s="6"/>
      <c r="AJ177" s="120"/>
      <c r="AK177" s="119"/>
      <c r="AL177" s="121"/>
      <c r="AM177" s="121"/>
      <c r="AN177" s="121"/>
      <c r="AO177" s="121"/>
    </row>
    <row r="178" spans="1:44" ht="32.25" customHeight="1" thickBot="1">
      <c r="A178" s="41"/>
      <c r="B178" s="44"/>
      <c r="C178" s="44"/>
      <c r="D178" s="44"/>
      <c r="E178" s="92"/>
      <c r="F178" s="44"/>
      <c r="G178" s="92"/>
      <c r="H178" s="92"/>
      <c r="I178" s="44"/>
      <c r="J178" s="44"/>
      <c r="K178" s="44"/>
      <c r="L178" s="134"/>
      <c r="M178" s="44"/>
      <c r="N178" s="44"/>
      <c r="O178" s="57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2"/>
      <c r="AJ178" s="92"/>
      <c r="AK178" s="44"/>
      <c r="AL178" s="92"/>
      <c r="AM178" s="92"/>
      <c r="AN178" s="92"/>
      <c r="AO178" s="92"/>
      <c r="AP178" s="92"/>
      <c r="AQ178" s="92"/>
      <c r="AR178" s="92"/>
    </row>
  </sheetData>
  <sheetProtection/>
  <autoFilter ref="A5:AT171"/>
  <conditionalFormatting sqref="A1:A65536 I17:I18">
    <cfRule type="cellIs" priority="1" dxfId="2" operator="equal" stopIfTrue="1">
      <formula>'new item setups'!#REF!</formula>
    </cfRule>
    <cfRule type="cellIs" priority="2" dxfId="1" operator="equal" stopIfTrue="1">
      <formula>'new item setups'!#REF!</formula>
    </cfRule>
    <cfRule type="cellIs" priority="3" dxfId="0" operator="equal" stopIfTrue="1">
      <formula>'new item setups'!#REF!</formula>
    </cfRule>
  </conditionalFormatting>
  <dataValidations count="1">
    <dataValidation type="list" allowBlank="1" showInputMessage="1" showErrorMessage="1" sqref="A6:A171">
      <formula1>'new item setups'!#REF!</formula1>
    </dataValidation>
  </dataValidations>
  <printOptions gridLines="1" horizontalCentered="1"/>
  <pageMargins left="0.2" right="0.19" top="0.57" bottom="0.55" header="0.42" footer="0.37"/>
  <pageSetup firstPageNumber="1" useFirstPageNumber="1" fitToHeight="0" fitToWidth="1" horizontalDpi="600" verticalDpi="600" orientation="landscape" scale="3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19"/>
  <sheetViews>
    <sheetView zoomScale="70" zoomScaleNormal="70" zoomScalePageLayoutView="60" workbookViewId="0" topLeftCell="A1">
      <pane xSplit="8" ySplit="2" topLeftCell="I3" activePane="bottomRight" state="frozen"/>
      <selection pane="topLeft" activeCell="A1" sqref="A1"/>
      <selection pane="topRight" activeCell="N1" sqref="N1"/>
      <selection pane="bottomLeft" activeCell="A6" sqref="A6"/>
      <selection pane="bottomRight" activeCell="H22" sqref="H22"/>
    </sheetView>
  </sheetViews>
  <sheetFormatPr defaultColWidth="9.140625" defaultRowHeight="32.25" customHeight="1"/>
  <cols>
    <col min="1" max="1" width="12.28125" style="9" hidden="1" customWidth="1"/>
    <col min="2" max="2" width="14.57421875" style="10" customWidth="1"/>
    <col min="3" max="3" width="22.7109375" style="91" customWidth="1"/>
    <col min="4" max="4" width="10.140625" style="11" hidden="1" customWidth="1"/>
    <col min="5" max="5" width="18.00390625" style="91" customWidth="1"/>
    <col min="6" max="6" width="16.8515625" style="91" customWidth="1"/>
    <col min="7" max="7" width="15.7109375" style="11" customWidth="1"/>
    <col min="8" max="8" width="46.28125" style="131" customWidth="1"/>
    <col min="9" max="9" width="9.7109375" style="9" customWidth="1"/>
    <col min="10" max="10" width="13.57421875" style="9" customWidth="1"/>
    <col min="11" max="11" width="11.7109375" style="53" customWidth="1"/>
    <col min="12" max="12" width="9.7109375" style="7" customWidth="1"/>
    <col min="13" max="13" width="12.57421875" style="30" customWidth="1"/>
    <col min="14" max="15" width="14.00390625" style="39" customWidth="1"/>
    <col min="16" max="16" width="11.8515625" style="39" customWidth="1"/>
    <col min="17" max="17" width="10.57421875" style="31" customWidth="1"/>
    <col min="18" max="18" width="5.57421875" style="13" customWidth="1"/>
    <col min="19" max="19" width="5.57421875" style="12" customWidth="1"/>
    <col min="20" max="20" width="10.7109375" style="12" customWidth="1"/>
    <col min="21" max="27" width="8.7109375" style="12" customWidth="1"/>
    <col min="28" max="28" width="8.7109375" style="14" customWidth="1"/>
    <col min="29" max="29" width="7.140625" style="13" customWidth="1"/>
    <col min="30" max="30" width="5.57421875" style="9" customWidth="1"/>
    <col min="31" max="31" width="9.57421875" style="9" customWidth="1"/>
    <col min="32" max="32" width="19.140625" style="91" bestFit="1" customWidth="1"/>
    <col min="33" max="33" width="19.00390625" style="10" customWidth="1"/>
    <col min="34" max="36" width="19.00390625" style="91" customWidth="1"/>
    <col min="37" max="37" width="22.8515625" style="91" customWidth="1"/>
    <col min="38" max="38" width="16.8515625" style="8" customWidth="1"/>
    <col min="39" max="39" width="18.8515625" style="159" customWidth="1"/>
    <col min="40" max="40" width="19.57421875" style="166" customWidth="1"/>
    <col min="41" max="41" width="17.8515625" style="8" customWidth="1"/>
    <col min="42" max="16384" width="9.140625" style="8" customWidth="1"/>
  </cols>
  <sheetData>
    <row r="1" ht="6.75" customHeight="1" thickBot="1"/>
    <row r="2" spans="1:41" s="16" customFormat="1" ht="72">
      <c r="A2" s="18" t="s">
        <v>235</v>
      </c>
      <c r="B2" s="18" t="s">
        <v>206</v>
      </c>
      <c r="C2" s="23" t="s">
        <v>0</v>
      </c>
      <c r="D2" s="19" t="s">
        <v>240</v>
      </c>
      <c r="E2" s="164" t="s">
        <v>276</v>
      </c>
      <c r="F2" s="165" t="s">
        <v>277</v>
      </c>
      <c r="G2" s="163" t="s">
        <v>432</v>
      </c>
      <c r="H2" s="21" t="s">
        <v>1</v>
      </c>
      <c r="I2" s="21" t="s">
        <v>228</v>
      </c>
      <c r="J2" s="21" t="s">
        <v>238</v>
      </c>
      <c r="K2" s="56" t="s">
        <v>229</v>
      </c>
      <c r="L2" s="22" t="s">
        <v>2</v>
      </c>
      <c r="M2" s="52" t="s">
        <v>58</v>
      </c>
      <c r="N2" s="93" t="s">
        <v>275</v>
      </c>
      <c r="O2" s="150" t="s">
        <v>522</v>
      </c>
      <c r="P2" s="127" t="s">
        <v>59</v>
      </c>
      <c r="Q2" s="52" t="s">
        <v>60</v>
      </c>
      <c r="R2" s="23" t="s">
        <v>3</v>
      </c>
      <c r="S2" s="24" t="s">
        <v>4</v>
      </c>
      <c r="T2" s="147" t="s">
        <v>5</v>
      </c>
      <c r="U2" s="147" t="s">
        <v>6</v>
      </c>
      <c r="V2" s="147" t="s">
        <v>7</v>
      </c>
      <c r="W2" s="147" t="s">
        <v>8</v>
      </c>
      <c r="X2" s="147" t="s">
        <v>9</v>
      </c>
      <c r="Y2" s="147" t="s">
        <v>10</v>
      </c>
      <c r="Z2" s="147" t="s">
        <v>11</v>
      </c>
      <c r="AA2" s="147" t="s">
        <v>57</v>
      </c>
      <c r="AB2" s="25" t="s">
        <v>12</v>
      </c>
      <c r="AC2" s="87" t="s">
        <v>13</v>
      </c>
      <c r="AD2" s="88"/>
      <c r="AE2" s="26" t="s">
        <v>78</v>
      </c>
      <c r="AF2" s="23" t="s">
        <v>0</v>
      </c>
      <c r="AG2" s="18" t="s">
        <v>206</v>
      </c>
      <c r="AH2" s="149" t="s">
        <v>518</v>
      </c>
      <c r="AI2" s="149" t="s">
        <v>519</v>
      </c>
      <c r="AJ2" s="149" t="s">
        <v>499</v>
      </c>
      <c r="AK2" s="149" t="s">
        <v>520</v>
      </c>
      <c r="AL2" s="155" t="s">
        <v>528</v>
      </c>
      <c r="AM2" s="158" t="s">
        <v>529</v>
      </c>
      <c r="AN2" s="162" t="s">
        <v>530</v>
      </c>
      <c r="AO2" s="21" t="s">
        <v>532</v>
      </c>
    </row>
    <row r="3" spans="1:41" s="17" customFormat="1" ht="32.25" customHeight="1">
      <c r="A3" s="34">
        <v>6211</v>
      </c>
      <c r="B3" s="34">
        <v>6211.921</v>
      </c>
      <c r="C3" s="40">
        <v>47469062118</v>
      </c>
      <c r="D3" s="40">
        <v>10047469062115</v>
      </c>
      <c r="E3" s="64" t="s">
        <v>336</v>
      </c>
      <c r="F3" s="64" t="s">
        <v>336</v>
      </c>
      <c r="G3" s="64" t="s">
        <v>524</v>
      </c>
      <c r="H3" s="133" t="s">
        <v>259</v>
      </c>
      <c r="I3" s="59" t="s">
        <v>26</v>
      </c>
      <c r="J3" s="59" t="s">
        <v>245</v>
      </c>
      <c r="K3" s="60"/>
      <c r="L3" s="61">
        <v>60</v>
      </c>
      <c r="M3" s="62">
        <v>6.83</v>
      </c>
      <c r="N3" s="94">
        <v>8.99</v>
      </c>
      <c r="O3" s="151">
        <v>8.99</v>
      </c>
      <c r="P3" s="128">
        <v>11.39</v>
      </c>
      <c r="Q3" s="63">
        <f>M3*R3</f>
        <v>81.96000000000001</v>
      </c>
      <c r="R3" s="64">
        <v>12</v>
      </c>
      <c r="S3" s="64">
        <v>1</v>
      </c>
      <c r="T3" s="65">
        <v>1.98</v>
      </c>
      <c r="U3" s="65">
        <v>1.98</v>
      </c>
      <c r="V3" s="65">
        <v>4.09</v>
      </c>
      <c r="W3" s="65">
        <v>8.5</v>
      </c>
      <c r="X3" s="65">
        <v>6.5</v>
      </c>
      <c r="Y3" s="65">
        <v>5</v>
      </c>
      <c r="Z3" s="65">
        <f>(W3*X3*Y3/1728)</f>
        <v>0.15986689814814814</v>
      </c>
      <c r="AA3" s="65">
        <v>0.09375</v>
      </c>
      <c r="AB3" s="65">
        <v>1.36</v>
      </c>
      <c r="AC3" s="64">
        <v>22</v>
      </c>
      <c r="AD3" s="64">
        <v>10</v>
      </c>
      <c r="AE3" s="66">
        <f>AC3*AD3</f>
        <v>220</v>
      </c>
      <c r="AF3" s="40">
        <v>47469062118</v>
      </c>
      <c r="AG3" s="34">
        <v>6211.921</v>
      </c>
      <c r="AH3" s="64" t="s">
        <v>502</v>
      </c>
      <c r="AI3" s="64" t="s">
        <v>502</v>
      </c>
      <c r="AJ3" s="64" t="s">
        <v>517</v>
      </c>
      <c r="AK3" s="64" t="s">
        <v>521</v>
      </c>
      <c r="AL3" s="157">
        <v>125</v>
      </c>
      <c r="AM3" s="161">
        <v>21.2</v>
      </c>
      <c r="AN3" s="167">
        <v>35.96</v>
      </c>
      <c r="AO3" s="133" t="s">
        <v>596</v>
      </c>
    </row>
    <row r="4" spans="1:41" s="17" customFormat="1" ht="32.25" customHeight="1">
      <c r="A4" s="59">
        <v>7668</v>
      </c>
      <c r="B4" s="34">
        <v>7668</v>
      </c>
      <c r="C4" s="169">
        <v>47469076689</v>
      </c>
      <c r="D4" s="40">
        <v>10047469076686</v>
      </c>
      <c r="E4" s="64" t="s">
        <v>500</v>
      </c>
      <c r="F4" s="64" t="s">
        <v>500</v>
      </c>
      <c r="G4" s="64" t="s">
        <v>525</v>
      </c>
      <c r="H4" s="133" t="s">
        <v>259</v>
      </c>
      <c r="I4" s="59" t="s">
        <v>26</v>
      </c>
      <c r="J4" s="59" t="s">
        <v>248</v>
      </c>
      <c r="K4" s="60"/>
      <c r="L4" s="61">
        <v>60</v>
      </c>
      <c r="M4" s="62">
        <v>6.83</v>
      </c>
      <c r="N4" s="94">
        <v>8.99</v>
      </c>
      <c r="O4" s="151">
        <v>0</v>
      </c>
      <c r="P4" s="128">
        <v>11.39</v>
      </c>
      <c r="Q4" s="63">
        <f>M4*R4</f>
        <v>81.96000000000001</v>
      </c>
      <c r="R4" s="64">
        <v>12</v>
      </c>
      <c r="S4" s="64">
        <v>1</v>
      </c>
      <c r="T4" s="65">
        <v>1.98</v>
      </c>
      <c r="U4" s="65">
        <v>1.98</v>
      </c>
      <c r="V4" s="65">
        <v>4.09</v>
      </c>
      <c r="W4" s="65">
        <v>8.5</v>
      </c>
      <c r="X4" s="65">
        <v>6.5</v>
      </c>
      <c r="Y4" s="65">
        <v>5</v>
      </c>
      <c r="Z4" s="65">
        <f>(W4*X4*Y4/1728)</f>
        <v>0.15986689814814814</v>
      </c>
      <c r="AA4" s="65">
        <v>0.09375</v>
      </c>
      <c r="AB4" s="65">
        <v>1.36</v>
      </c>
      <c r="AC4" s="64">
        <v>22</v>
      </c>
      <c r="AD4" s="64">
        <v>10</v>
      </c>
      <c r="AE4" s="66">
        <f>AC4*AD4</f>
        <v>220</v>
      </c>
      <c r="AF4" s="40">
        <v>47469076689</v>
      </c>
      <c r="AG4" s="34">
        <v>7668</v>
      </c>
      <c r="AH4" s="64"/>
      <c r="AI4" s="64"/>
      <c r="AJ4" s="64"/>
      <c r="AK4" s="64"/>
      <c r="AL4" s="157"/>
      <c r="AM4" s="161">
        <v>0</v>
      </c>
      <c r="AN4" s="167">
        <v>0</v>
      </c>
      <c r="AO4" s="133"/>
    </row>
    <row r="5" spans="1:41" s="17" customFormat="1" ht="32.25" customHeight="1">
      <c r="A5" s="69">
        <v>7150</v>
      </c>
      <c r="B5" s="34">
        <v>7150.921</v>
      </c>
      <c r="C5" s="40">
        <v>47469071509</v>
      </c>
      <c r="D5" s="64">
        <v>10047469071506</v>
      </c>
      <c r="E5" s="64" t="s">
        <v>337</v>
      </c>
      <c r="F5" s="64" t="s">
        <v>500</v>
      </c>
      <c r="G5" s="143" t="s">
        <v>523</v>
      </c>
      <c r="H5" s="133" t="s">
        <v>272</v>
      </c>
      <c r="I5" s="59" t="s">
        <v>26</v>
      </c>
      <c r="J5" s="59" t="s">
        <v>245</v>
      </c>
      <c r="K5" s="59"/>
      <c r="L5" s="61">
        <v>100</v>
      </c>
      <c r="M5" s="62">
        <v>10.07</v>
      </c>
      <c r="N5" s="94">
        <v>12.99</v>
      </c>
      <c r="O5" s="151">
        <v>12.99</v>
      </c>
      <c r="P5" s="128">
        <v>16.99</v>
      </c>
      <c r="Q5" s="63">
        <f>M5*R5</f>
        <v>120.84</v>
      </c>
      <c r="R5" s="64">
        <v>12</v>
      </c>
      <c r="S5" s="64">
        <v>1</v>
      </c>
      <c r="T5" s="65">
        <v>2.31</v>
      </c>
      <c r="U5" s="65">
        <v>2.31</v>
      </c>
      <c r="V5" s="65">
        <v>4.3</v>
      </c>
      <c r="W5" s="65">
        <v>9.75</v>
      </c>
      <c r="X5" s="65">
        <v>7.44</v>
      </c>
      <c r="Y5" s="65">
        <v>5.25</v>
      </c>
      <c r="Z5" s="65">
        <v>0.22</v>
      </c>
      <c r="AA5" s="65">
        <v>0.18</v>
      </c>
      <c r="AB5" s="65">
        <v>1.7</v>
      </c>
      <c r="AC5" s="64">
        <v>22</v>
      </c>
      <c r="AD5" s="64">
        <v>10</v>
      </c>
      <c r="AE5" s="66">
        <v>220</v>
      </c>
      <c r="AF5" s="40">
        <v>47469071509</v>
      </c>
      <c r="AG5" s="34">
        <v>7150.921</v>
      </c>
      <c r="AH5" s="64" t="s">
        <v>505</v>
      </c>
      <c r="AI5" s="64" t="s">
        <v>505</v>
      </c>
      <c r="AJ5" s="64" t="s">
        <v>517</v>
      </c>
      <c r="AK5" s="64" t="s">
        <v>521</v>
      </c>
      <c r="AL5" s="157"/>
      <c r="AM5" s="161">
        <v>2017309.1199999999</v>
      </c>
      <c r="AN5" s="167">
        <v>0</v>
      </c>
      <c r="AO5" s="133"/>
    </row>
    <row r="6" spans="1:41" s="17" customFormat="1" ht="32.25" customHeight="1">
      <c r="A6" s="34">
        <v>7166</v>
      </c>
      <c r="B6" s="34">
        <v>7166.947</v>
      </c>
      <c r="C6" s="40">
        <v>47469071660</v>
      </c>
      <c r="D6" s="40">
        <v>10047469071667</v>
      </c>
      <c r="E6" s="64" t="s">
        <v>338</v>
      </c>
      <c r="F6" s="64" t="s">
        <v>500</v>
      </c>
      <c r="G6" s="143" t="s">
        <v>523</v>
      </c>
      <c r="H6" s="133" t="s">
        <v>237</v>
      </c>
      <c r="I6" s="59" t="s">
        <v>26</v>
      </c>
      <c r="J6" s="59" t="s">
        <v>248</v>
      </c>
      <c r="K6" s="60"/>
      <c r="L6" s="61">
        <v>100</v>
      </c>
      <c r="M6" s="62">
        <v>10.07</v>
      </c>
      <c r="N6" s="94">
        <v>12.99</v>
      </c>
      <c r="O6" s="151">
        <v>12.99</v>
      </c>
      <c r="P6" s="128">
        <v>16.99</v>
      </c>
      <c r="Q6" s="63">
        <f>M6*R6</f>
        <v>120.84</v>
      </c>
      <c r="R6" s="64">
        <v>12</v>
      </c>
      <c r="S6" s="64">
        <v>1</v>
      </c>
      <c r="T6" s="65">
        <v>2.31</v>
      </c>
      <c r="U6" s="65">
        <v>2.31</v>
      </c>
      <c r="V6" s="65">
        <v>4.3</v>
      </c>
      <c r="W6" s="65">
        <v>9.75</v>
      </c>
      <c r="X6" s="65">
        <v>7.44</v>
      </c>
      <c r="Y6" s="65">
        <v>5.25</v>
      </c>
      <c r="Z6" s="65">
        <f>(W6*X6*Y6/1728)</f>
        <v>0.22039062500000003</v>
      </c>
      <c r="AA6" s="65">
        <v>0.18</v>
      </c>
      <c r="AB6" s="65">
        <v>1.7</v>
      </c>
      <c r="AC6" s="64">
        <v>22</v>
      </c>
      <c r="AD6" s="64">
        <v>10</v>
      </c>
      <c r="AE6" s="66">
        <f>AC6*AD6</f>
        <v>220</v>
      </c>
      <c r="AF6" s="40">
        <v>47469071660</v>
      </c>
      <c r="AG6" s="34">
        <v>7166.947</v>
      </c>
      <c r="AH6" s="64" t="s">
        <v>505</v>
      </c>
      <c r="AI6" s="64" t="s">
        <v>505</v>
      </c>
      <c r="AJ6" s="64" t="s">
        <v>517</v>
      </c>
      <c r="AK6" s="64" t="s">
        <v>521</v>
      </c>
      <c r="AL6" s="157"/>
      <c r="AM6" s="161">
        <v>23798.239999999998</v>
      </c>
      <c r="AN6" s="167">
        <v>0</v>
      </c>
      <c r="AO6" s="133" t="s">
        <v>597</v>
      </c>
    </row>
    <row r="7" spans="1:41" s="17" customFormat="1" ht="32.25" customHeight="1">
      <c r="A7" s="76">
        <v>7170</v>
      </c>
      <c r="B7" s="34">
        <v>7170.921</v>
      </c>
      <c r="C7" s="40">
        <v>47469071707</v>
      </c>
      <c r="D7" s="77">
        <v>10047469071704</v>
      </c>
      <c r="E7" s="64" t="s">
        <v>500</v>
      </c>
      <c r="F7" s="64" t="s">
        <v>410</v>
      </c>
      <c r="G7" s="64" t="s">
        <v>524</v>
      </c>
      <c r="H7" s="133" t="s">
        <v>257</v>
      </c>
      <c r="I7" s="59" t="s">
        <v>26</v>
      </c>
      <c r="J7" s="59" t="s">
        <v>245</v>
      </c>
      <c r="K7" s="60"/>
      <c r="L7" s="61">
        <v>30</v>
      </c>
      <c r="M7" s="62">
        <v>5.35</v>
      </c>
      <c r="N7" s="94">
        <v>7.99</v>
      </c>
      <c r="O7" s="151">
        <v>7.99</v>
      </c>
      <c r="P7" s="128">
        <v>8.79</v>
      </c>
      <c r="Q7" s="63">
        <v>64.19999999999999</v>
      </c>
      <c r="R7" s="64">
        <v>12</v>
      </c>
      <c r="S7" s="64">
        <v>1</v>
      </c>
      <c r="T7" s="65">
        <v>1.94</v>
      </c>
      <c r="U7" s="65">
        <v>1.94</v>
      </c>
      <c r="V7" s="65">
        <v>3.63</v>
      </c>
      <c r="W7" s="65">
        <v>8.25</v>
      </c>
      <c r="X7" s="65">
        <v>6.31</v>
      </c>
      <c r="Y7" s="65">
        <v>4.44</v>
      </c>
      <c r="Z7" s="65">
        <v>0.13</v>
      </c>
      <c r="AA7" s="65">
        <v>0.07</v>
      </c>
      <c r="AB7" s="65">
        <v>0.86</v>
      </c>
      <c r="AC7" s="64">
        <v>32</v>
      </c>
      <c r="AD7" s="64">
        <v>10</v>
      </c>
      <c r="AE7" s="66">
        <v>320</v>
      </c>
      <c r="AF7" s="40">
        <v>47469071707</v>
      </c>
      <c r="AG7" s="34">
        <v>7170.921</v>
      </c>
      <c r="AH7" s="64"/>
      <c r="AI7" s="64"/>
      <c r="AJ7" s="64"/>
      <c r="AK7" s="64"/>
      <c r="AL7" s="157"/>
      <c r="AM7" s="161">
        <v>0</v>
      </c>
      <c r="AN7" s="167">
        <v>287.64</v>
      </c>
      <c r="AO7" s="133"/>
    </row>
    <row r="8" spans="1:41" s="17" customFormat="1" ht="32.25" customHeight="1">
      <c r="A8" s="34"/>
      <c r="B8" s="59">
        <v>7445</v>
      </c>
      <c r="C8" s="40">
        <v>47469074456</v>
      </c>
      <c r="D8" s="40"/>
      <c r="E8" s="64" t="s">
        <v>433</v>
      </c>
      <c r="F8" s="64" t="s">
        <v>500</v>
      </c>
      <c r="G8" s="143" t="s">
        <v>523</v>
      </c>
      <c r="H8" s="133" t="s">
        <v>476</v>
      </c>
      <c r="I8" s="59" t="s">
        <v>26</v>
      </c>
      <c r="J8" s="59" t="s">
        <v>245</v>
      </c>
      <c r="K8" s="60"/>
      <c r="L8" s="61">
        <v>200</v>
      </c>
      <c r="M8" s="62">
        <v>16.18</v>
      </c>
      <c r="N8" s="94"/>
      <c r="O8" s="151">
        <v>0</v>
      </c>
      <c r="P8" s="128">
        <v>28.99</v>
      </c>
      <c r="Q8" s="62">
        <v>194.16</v>
      </c>
      <c r="R8" s="64">
        <v>12</v>
      </c>
      <c r="S8" s="64"/>
      <c r="T8" s="65"/>
      <c r="U8" s="65"/>
      <c r="V8" s="65"/>
      <c r="W8" s="65"/>
      <c r="X8" s="65"/>
      <c r="Y8" s="65"/>
      <c r="Z8" s="65"/>
      <c r="AA8" s="65"/>
      <c r="AB8" s="65"/>
      <c r="AC8" s="64"/>
      <c r="AD8" s="64"/>
      <c r="AE8" s="66"/>
      <c r="AF8" s="40">
        <v>47469074456</v>
      </c>
      <c r="AG8" s="34" t="s">
        <v>441</v>
      </c>
      <c r="AH8" s="64" t="s">
        <v>505</v>
      </c>
      <c r="AI8" s="64" t="s">
        <v>505</v>
      </c>
      <c r="AJ8" s="64" t="s">
        <v>517</v>
      </c>
      <c r="AK8" s="64" t="s">
        <v>521</v>
      </c>
      <c r="AL8" s="157"/>
      <c r="AM8" s="161">
        <v>516061.1</v>
      </c>
      <c r="AN8" s="167">
        <v>0</v>
      </c>
      <c r="AO8" s="133"/>
    </row>
    <row r="9" spans="1:41" s="17" customFormat="1" ht="32.25" customHeight="1">
      <c r="A9" s="34">
        <v>6324</v>
      </c>
      <c r="B9" s="34">
        <v>6324.947</v>
      </c>
      <c r="C9" s="40">
        <v>47469063245</v>
      </c>
      <c r="D9" s="40">
        <v>10047469063242</v>
      </c>
      <c r="E9" s="64" t="s">
        <v>339</v>
      </c>
      <c r="F9" s="64" t="s">
        <v>500</v>
      </c>
      <c r="G9" s="143" t="s">
        <v>523</v>
      </c>
      <c r="H9" s="133" t="s">
        <v>133</v>
      </c>
      <c r="I9" s="59" t="s">
        <v>45</v>
      </c>
      <c r="J9" s="59" t="s">
        <v>245</v>
      </c>
      <c r="K9" s="60"/>
      <c r="L9" s="61">
        <v>90</v>
      </c>
      <c r="M9" s="62">
        <v>4.7299999999999995</v>
      </c>
      <c r="N9" s="94">
        <v>6.99</v>
      </c>
      <c r="O9" s="151">
        <v>0</v>
      </c>
      <c r="P9" s="128">
        <v>7.89</v>
      </c>
      <c r="Q9" s="63">
        <f>M9*R9</f>
        <v>56.75999999999999</v>
      </c>
      <c r="R9" s="64">
        <v>12</v>
      </c>
      <c r="S9" s="64">
        <v>1</v>
      </c>
      <c r="T9" s="65">
        <v>1.98</v>
      </c>
      <c r="U9" s="65">
        <v>1.98</v>
      </c>
      <c r="V9" s="65">
        <v>4.09</v>
      </c>
      <c r="W9" s="65">
        <v>8.5</v>
      </c>
      <c r="X9" s="65">
        <v>6.5</v>
      </c>
      <c r="Y9" s="65">
        <v>5</v>
      </c>
      <c r="Z9" s="65">
        <f>(W9*X9*Y9/1728)</f>
        <v>0.15986689814814814</v>
      </c>
      <c r="AA9" s="65">
        <v>0.12</v>
      </c>
      <c r="AB9" s="65">
        <v>1.67</v>
      </c>
      <c r="AC9" s="64">
        <v>22</v>
      </c>
      <c r="AD9" s="64">
        <v>10</v>
      </c>
      <c r="AE9" s="66">
        <f>AC9*AD9</f>
        <v>220</v>
      </c>
      <c r="AF9" s="40">
        <v>47469063245</v>
      </c>
      <c r="AG9" s="34">
        <v>6324.947</v>
      </c>
      <c r="AH9" s="64" t="s">
        <v>502</v>
      </c>
      <c r="AI9" s="64" t="s">
        <v>502</v>
      </c>
      <c r="AJ9" s="64" t="s">
        <v>517</v>
      </c>
      <c r="AK9" s="64" t="s">
        <v>521</v>
      </c>
      <c r="AL9" s="157"/>
      <c r="AM9" s="161">
        <v>337090.78</v>
      </c>
      <c r="AN9" s="167">
        <v>0</v>
      </c>
      <c r="AO9" s="133" t="s">
        <v>598</v>
      </c>
    </row>
    <row r="10" spans="1:41" s="17" customFormat="1" ht="32.25" customHeight="1">
      <c r="A10" s="34"/>
      <c r="B10" s="59">
        <v>7607</v>
      </c>
      <c r="C10" s="40">
        <v>47469076078</v>
      </c>
      <c r="D10" s="40"/>
      <c r="E10" s="64" t="s">
        <v>437</v>
      </c>
      <c r="F10" s="64" t="s">
        <v>500</v>
      </c>
      <c r="G10" s="143" t="s">
        <v>523</v>
      </c>
      <c r="H10" s="133" t="s">
        <v>477</v>
      </c>
      <c r="I10" s="59" t="s">
        <v>45</v>
      </c>
      <c r="J10" s="59" t="s">
        <v>245</v>
      </c>
      <c r="K10" s="60"/>
      <c r="L10" s="61">
        <v>200</v>
      </c>
      <c r="M10" s="62">
        <v>8.38</v>
      </c>
      <c r="N10" s="94"/>
      <c r="O10" s="151">
        <v>0</v>
      </c>
      <c r="P10" s="128"/>
      <c r="Q10" s="63">
        <v>100.56</v>
      </c>
      <c r="R10" s="64"/>
      <c r="S10" s="64"/>
      <c r="T10" s="65"/>
      <c r="U10" s="65"/>
      <c r="V10" s="65"/>
      <c r="W10" s="65"/>
      <c r="X10" s="65"/>
      <c r="Y10" s="65"/>
      <c r="Z10" s="65"/>
      <c r="AA10" s="65"/>
      <c r="AB10" s="65"/>
      <c r="AC10" s="64"/>
      <c r="AD10" s="64"/>
      <c r="AE10" s="66"/>
      <c r="AF10" s="40">
        <v>47469076078</v>
      </c>
      <c r="AG10" s="34" t="s">
        <v>439</v>
      </c>
      <c r="AH10" s="64" t="s">
        <v>502</v>
      </c>
      <c r="AI10" s="64" t="s">
        <v>502</v>
      </c>
      <c r="AJ10" s="64" t="s">
        <v>517</v>
      </c>
      <c r="AK10" s="64" t="s">
        <v>521</v>
      </c>
      <c r="AL10" s="157"/>
      <c r="AM10" s="161">
        <v>1784.94</v>
      </c>
      <c r="AN10" s="167">
        <v>0</v>
      </c>
      <c r="AO10" s="133"/>
    </row>
    <row r="11" spans="1:41" s="17" customFormat="1" ht="32.25" customHeight="1">
      <c r="A11" s="34">
        <v>7281</v>
      </c>
      <c r="B11" s="34">
        <v>7281.947</v>
      </c>
      <c r="C11" s="40">
        <v>47469072810</v>
      </c>
      <c r="D11" s="40">
        <v>10047469072817</v>
      </c>
      <c r="E11" s="64" t="s">
        <v>343</v>
      </c>
      <c r="F11" s="64" t="s">
        <v>343</v>
      </c>
      <c r="G11" s="64" t="s">
        <v>524</v>
      </c>
      <c r="H11" s="133" t="s">
        <v>137</v>
      </c>
      <c r="I11" s="59" t="s">
        <v>43</v>
      </c>
      <c r="J11" s="59" t="s">
        <v>245</v>
      </c>
      <c r="K11" s="60"/>
      <c r="L11" s="61">
        <v>150</v>
      </c>
      <c r="M11" s="62">
        <v>7.88</v>
      </c>
      <c r="N11" s="94">
        <v>9.99</v>
      </c>
      <c r="O11" s="151">
        <v>9.99</v>
      </c>
      <c r="P11" s="128">
        <v>12.99</v>
      </c>
      <c r="Q11" s="63">
        <f>M11*R11</f>
        <v>94.56</v>
      </c>
      <c r="R11" s="64">
        <v>12</v>
      </c>
      <c r="S11" s="64">
        <v>1</v>
      </c>
      <c r="T11" s="65">
        <v>2.31</v>
      </c>
      <c r="U11" s="65">
        <v>2.31</v>
      </c>
      <c r="V11" s="65">
        <v>4.3</v>
      </c>
      <c r="W11" s="65">
        <v>9.75</v>
      </c>
      <c r="X11" s="65">
        <v>7.44</v>
      </c>
      <c r="Y11" s="65">
        <v>5.25</v>
      </c>
      <c r="Z11" s="65">
        <v>0.22</v>
      </c>
      <c r="AA11" s="65">
        <v>0.12</v>
      </c>
      <c r="AB11" s="65">
        <v>3</v>
      </c>
      <c r="AC11" s="64">
        <v>22</v>
      </c>
      <c r="AD11" s="64">
        <v>10</v>
      </c>
      <c r="AE11" s="66">
        <v>220</v>
      </c>
      <c r="AF11" s="40">
        <v>47469072810</v>
      </c>
      <c r="AG11" s="34">
        <v>7281.947</v>
      </c>
      <c r="AH11" s="64" t="s">
        <v>505</v>
      </c>
      <c r="AI11" s="64" t="s">
        <v>505</v>
      </c>
      <c r="AJ11" s="64" t="s">
        <v>517</v>
      </c>
      <c r="AK11" s="64" t="s">
        <v>521</v>
      </c>
      <c r="AL11" s="157"/>
      <c r="AM11" s="161">
        <v>328340.16</v>
      </c>
      <c r="AN11" s="167">
        <v>439.56</v>
      </c>
      <c r="AO11" s="133"/>
    </row>
    <row r="12" spans="1:41" s="17" customFormat="1" ht="32.25" customHeight="1">
      <c r="A12" s="34">
        <v>6076</v>
      </c>
      <c r="B12" s="34">
        <v>6076.947</v>
      </c>
      <c r="C12" s="40">
        <v>47469060763</v>
      </c>
      <c r="D12" s="40">
        <v>10047469060760</v>
      </c>
      <c r="E12" s="64" t="s">
        <v>344</v>
      </c>
      <c r="F12" s="64" t="s">
        <v>344</v>
      </c>
      <c r="G12" s="64" t="s">
        <v>524</v>
      </c>
      <c r="H12" s="133" t="s">
        <v>138</v>
      </c>
      <c r="I12" s="59" t="s">
        <v>43</v>
      </c>
      <c r="J12" s="59" t="s">
        <v>245</v>
      </c>
      <c r="K12" s="60"/>
      <c r="L12" s="61">
        <v>90</v>
      </c>
      <c r="M12" s="62">
        <v>5.83</v>
      </c>
      <c r="N12" s="94">
        <v>6.99</v>
      </c>
      <c r="O12" s="151">
        <v>6.99</v>
      </c>
      <c r="P12" s="128">
        <v>9.59</v>
      </c>
      <c r="Q12" s="63">
        <f>M12*R12</f>
        <v>69.96000000000001</v>
      </c>
      <c r="R12" s="64">
        <v>12</v>
      </c>
      <c r="S12" s="64">
        <v>1</v>
      </c>
      <c r="T12" s="65">
        <v>1.98</v>
      </c>
      <c r="U12" s="65">
        <v>1.98</v>
      </c>
      <c r="V12" s="65">
        <v>4.09</v>
      </c>
      <c r="W12" s="65">
        <v>8.5</v>
      </c>
      <c r="X12" s="65">
        <v>6.5</v>
      </c>
      <c r="Y12" s="65">
        <v>5</v>
      </c>
      <c r="Z12" s="65">
        <f>(W12*X12*Y12/1728)</f>
        <v>0.15986689814814814</v>
      </c>
      <c r="AA12" s="65">
        <v>0.12</v>
      </c>
      <c r="AB12" s="65">
        <v>1.67</v>
      </c>
      <c r="AC12" s="64">
        <v>22</v>
      </c>
      <c r="AD12" s="64">
        <v>10</v>
      </c>
      <c r="AE12" s="66">
        <f>AC12*AD12</f>
        <v>220</v>
      </c>
      <c r="AF12" s="40">
        <v>47469060763</v>
      </c>
      <c r="AG12" s="34">
        <v>6076.947</v>
      </c>
      <c r="AH12" s="64" t="s">
        <v>512</v>
      </c>
      <c r="AI12" s="64"/>
      <c r="AJ12" s="64"/>
      <c r="AK12" s="64"/>
      <c r="AL12" s="157"/>
      <c r="AM12" s="161">
        <v>0</v>
      </c>
      <c r="AN12" s="167">
        <v>2446.5</v>
      </c>
      <c r="AO12" s="133" t="s">
        <v>602</v>
      </c>
    </row>
    <row r="13" spans="1:41" s="17" customFormat="1" ht="32.25" customHeight="1">
      <c r="A13" s="34"/>
      <c r="B13" s="59">
        <v>7606</v>
      </c>
      <c r="C13" s="40">
        <v>47469076061</v>
      </c>
      <c r="D13" s="40"/>
      <c r="E13" s="64" t="s">
        <v>438</v>
      </c>
      <c r="F13" s="64" t="s">
        <v>500</v>
      </c>
      <c r="G13" s="143" t="s">
        <v>523</v>
      </c>
      <c r="H13" s="133" t="s">
        <v>478</v>
      </c>
      <c r="I13" s="59" t="s">
        <v>43</v>
      </c>
      <c r="J13" s="59" t="s">
        <v>245</v>
      </c>
      <c r="K13" s="60"/>
      <c r="L13" s="61">
        <v>200</v>
      </c>
      <c r="M13" s="62">
        <v>10.07</v>
      </c>
      <c r="N13" s="94"/>
      <c r="O13" s="151">
        <v>0</v>
      </c>
      <c r="P13" s="128"/>
      <c r="Q13" s="63">
        <v>120.84</v>
      </c>
      <c r="R13" s="64"/>
      <c r="S13" s="64"/>
      <c r="T13" s="65"/>
      <c r="U13" s="65"/>
      <c r="V13" s="65"/>
      <c r="W13" s="65"/>
      <c r="X13" s="65"/>
      <c r="Y13" s="65"/>
      <c r="Z13" s="65"/>
      <c r="AA13" s="65"/>
      <c r="AB13" s="65"/>
      <c r="AC13" s="64"/>
      <c r="AD13" s="64"/>
      <c r="AE13" s="66"/>
      <c r="AF13" s="40">
        <v>47469076061</v>
      </c>
      <c r="AG13" s="34" t="s">
        <v>440</v>
      </c>
      <c r="AH13" s="64" t="s">
        <v>502</v>
      </c>
      <c r="AI13" s="64" t="s">
        <v>502</v>
      </c>
      <c r="AJ13" s="64" t="s">
        <v>517</v>
      </c>
      <c r="AK13" s="64" t="s">
        <v>521</v>
      </c>
      <c r="AL13" s="157"/>
      <c r="AM13" s="161">
        <v>7522.29</v>
      </c>
      <c r="AN13" s="167">
        <v>0</v>
      </c>
      <c r="AO13" s="133"/>
    </row>
    <row r="14" spans="1:41" s="17" customFormat="1" ht="32.25" customHeight="1">
      <c r="A14" s="34">
        <v>7144</v>
      </c>
      <c r="B14" s="34">
        <v>7144.947</v>
      </c>
      <c r="C14" s="40">
        <v>47469071448</v>
      </c>
      <c r="D14" s="40">
        <v>10047469071445</v>
      </c>
      <c r="E14" s="64" t="s">
        <v>348</v>
      </c>
      <c r="F14" s="64" t="s">
        <v>348</v>
      </c>
      <c r="G14" s="64" t="s">
        <v>524</v>
      </c>
      <c r="H14" s="133" t="s">
        <v>143</v>
      </c>
      <c r="I14" s="59" t="s">
        <v>44</v>
      </c>
      <c r="J14" s="59" t="s">
        <v>245</v>
      </c>
      <c r="K14" s="60"/>
      <c r="L14" s="61">
        <v>150</v>
      </c>
      <c r="M14" s="62">
        <v>9.32</v>
      </c>
      <c r="N14" s="94">
        <v>11.99</v>
      </c>
      <c r="O14" s="151">
        <v>11.99</v>
      </c>
      <c r="P14" s="128">
        <v>15.39</v>
      </c>
      <c r="Q14" s="63">
        <f>M14*R14</f>
        <v>111.84</v>
      </c>
      <c r="R14" s="64">
        <v>12</v>
      </c>
      <c r="S14" s="64">
        <v>1</v>
      </c>
      <c r="T14" s="65">
        <v>2.31</v>
      </c>
      <c r="U14" s="65">
        <v>2.31</v>
      </c>
      <c r="V14" s="65">
        <v>4.3</v>
      </c>
      <c r="W14" s="65">
        <v>9.75</v>
      </c>
      <c r="X14" s="65">
        <v>7.44</v>
      </c>
      <c r="Y14" s="65">
        <v>5.25</v>
      </c>
      <c r="Z14" s="65">
        <f>(W14*X14*Y14/1728)</f>
        <v>0.22039062500000003</v>
      </c>
      <c r="AA14" s="65">
        <v>0.23</v>
      </c>
      <c r="AB14" s="65">
        <v>2</v>
      </c>
      <c r="AC14" s="64">
        <v>22</v>
      </c>
      <c r="AD14" s="64">
        <v>10</v>
      </c>
      <c r="AE14" s="66">
        <f>AC14*AD14</f>
        <v>220</v>
      </c>
      <c r="AF14" s="40">
        <v>47469071448</v>
      </c>
      <c r="AG14" s="34">
        <v>7144.947</v>
      </c>
      <c r="AH14" s="64" t="s">
        <v>505</v>
      </c>
      <c r="AI14" s="64" t="s">
        <v>505</v>
      </c>
      <c r="AJ14" s="64" t="s">
        <v>517</v>
      </c>
      <c r="AK14" s="64" t="s">
        <v>521</v>
      </c>
      <c r="AL14" s="157"/>
      <c r="AM14" s="161">
        <v>729916.77</v>
      </c>
      <c r="AN14" s="167">
        <v>76328.34</v>
      </c>
      <c r="AO14" s="133" t="s">
        <v>607</v>
      </c>
    </row>
    <row r="15" spans="1:41" s="17" customFormat="1" ht="32.25" customHeight="1">
      <c r="A15" s="76">
        <v>7168</v>
      </c>
      <c r="B15" s="34">
        <v>7168.947</v>
      </c>
      <c r="C15" s="40">
        <v>47469071684</v>
      </c>
      <c r="D15" s="77">
        <v>10047469071681</v>
      </c>
      <c r="E15" s="64" t="s">
        <v>500</v>
      </c>
      <c r="F15" s="64" t="s">
        <v>414</v>
      </c>
      <c r="G15" s="64" t="s">
        <v>524</v>
      </c>
      <c r="H15" s="133" t="s">
        <v>256</v>
      </c>
      <c r="I15" s="59" t="s">
        <v>44</v>
      </c>
      <c r="J15" s="59" t="s">
        <v>245</v>
      </c>
      <c r="K15" s="60"/>
      <c r="L15" s="61">
        <v>30</v>
      </c>
      <c r="M15" s="62">
        <v>4.09</v>
      </c>
      <c r="N15" s="94">
        <v>5.99</v>
      </c>
      <c r="O15" s="151">
        <v>6.99</v>
      </c>
      <c r="P15" s="128">
        <v>6.49</v>
      </c>
      <c r="Q15" s="63">
        <v>49.08</v>
      </c>
      <c r="R15" s="64">
        <v>12</v>
      </c>
      <c r="S15" s="64">
        <v>1</v>
      </c>
      <c r="T15" s="65">
        <v>1.94</v>
      </c>
      <c r="U15" s="65">
        <v>1.94</v>
      </c>
      <c r="V15" s="65">
        <v>3.63</v>
      </c>
      <c r="W15" s="65">
        <v>8.25</v>
      </c>
      <c r="X15" s="65">
        <v>6.31</v>
      </c>
      <c r="Y15" s="65">
        <v>4.44</v>
      </c>
      <c r="Z15" s="65">
        <v>0.13</v>
      </c>
      <c r="AA15" s="65">
        <v>0.07</v>
      </c>
      <c r="AB15" s="65">
        <v>0.86</v>
      </c>
      <c r="AC15" s="64">
        <v>32</v>
      </c>
      <c r="AD15" s="64">
        <v>10</v>
      </c>
      <c r="AE15" s="66">
        <v>320</v>
      </c>
      <c r="AF15" s="40">
        <v>47469071684</v>
      </c>
      <c r="AG15" s="34">
        <v>7168.947</v>
      </c>
      <c r="AH15" s="64"/>
      <c r="AI15" s="64"/>
      <c r="AJ15" s="64"/>
      <c r="AK15" s="64"/>
      <c r="AL15" s="157"/>
      <c r="AM15" s="161">
        <v>0</v>
      </c>
      <c r="AN15" s="167">
        <v>3704.7000000000003</v>
      </c>
      <c r="AO15" s="133"/>
    </row>
    <row r="16" spans="1:41" s="17" customFormat="1" ht="32.25" customHeight="1">
      <c r="A16" s="34">
        <v>5865</v>
      </c>
      <c r="B16" s="34" t="s">
        <v>648</v>
      </c>
      <c r="C16" s="40">
        <v>47469058654</v>
      </c>
      <c r="D16" s="40">
        <v>10047469058651</v>
      </c>
      <c r="E16" s="64" t="s">
        <v>349</v>
      </c>
      <c r="F16" s="64" t="s">
        <v>349</v>
      </c>
      <c r="G16" s="64" t="s">
        <v>524</v>
      </c>
      <c r="H16" s="133" t="s">
        <v>144</v>
      </c>
      <c r="I16" s="59" t="s">
        <v>44</v>
      </c>
      <c r="J16" s="59" t="s">
        <v>245</v>
      </c>
      <c r="K16" s="60"/>
      <c r="L16" s="61">
        <v>90</v>
      </c>
      <c r="M16" s="62">
        <v>6.83</v>
      </c>
      <c r="N16" s="94">
        <v>8.99</v>
      </c>
      <c r="O16" s="151">
        <v>8.99</v>
      </c>
      <c r="P16" s="128">
        <v>11.39</v>
      </c>
      <c r="Q16" s="63">
        <f>M16*R16</f>
        <v>81.96000000000001</v>
      </c>
      <c r="R16" s="64">
        <v>12</v>
      </c>
      <c r="S16" s="64">
        <v>1</v>
      </c>
      <c r="T16" s="65">
        <v>1.98</v>
      </c>
      <c r="U16" s="65">
        <v>1.98</v>
      </c>
      <c r="V16" s="65">
        <v>4.09</v>
      </c>
      <c r="W16" s="65">
        <v>8.5</v>
      </c>
      <c r="X16" s="65">
        <v>6.5</v>
      </c>
      <c r="Y16" s="65">
        <v>5</v>
      </c>
      <c r="Z16" s="65">
        <f>(W16*X16*Y16/1728)</f>
        <v>0.15986689814814814</v>
      </c>
      <c r="AA16" s="65">
        <v>0.12</v>
      </c>
      <c r="AB16" s="65">
        <v>1.67</v>
      </c>
      <c r="AC16" s="64">
        <v>22</v>
      </c>
      <c r="AD16" s="64">
        <v>10</v>
      </c>
      <c r="AE16" s="66">
        <f>AC16*AD16</f>
        <v>220</v>
      </c>
      <c r="AF16" s="40">
        <v>47469058654</v>
      </c>
      <c r="AG16" s="34">
        <v>5865.947</v>
      </c>
      <c r="AH16" s="64" t="s">
        <v>503</v>
      </c>
      <c r="AI16" s="64"/>
      <c r="AJ16" s="64"/>
      <c r="AK16" s="64"/>
      <c r="AL16" s="157"/>
      <c r="AM16" s="161">
        <v>5.3</v>
      </c>
      <c r="AN16" s="167">
        <v>224.75</v>
      </c>
      <c r="AO16" s="133" t="s">
        <v>608</v>
      </c>
    </row>
    <row r="17" spans="1:41" s="17" customFormat="1" ht="32.25" customHeight="1">
      <c r="A17" s="34"/>
      <c r="B17" s="59">
        <v>7605</v>
      </c>
      <c r="C17" s="40">
        <v>47469076054</v>
      </c>
      <c r="D17" s="40"/>
      <c r="E17" s="64" t="s">
        <v>446</v>
      </c>
      <c r="F17" s="64" t="s">
        <v>500</v>
      </c>
      <c r="G17" s="143" t="s">
        <v>523</v>
      </c>
      <c r="H17" s="133" t="s">
        <v>479</v>
      </c>
      <c r="I17" s="59" t="s">
        <v>44</v>
      </c>
      <c r="J17" s="59" t="s">
        <v>245</v>
      </c>
      <c r="K17" s="60"/>
      <c r="L17" s="61">
        <v>200</v>
      </c>
      <c r="M17" s="62">
        <v>13.3</v>
      </c>
      <c r="N17" s="94"/>
      <c r="O17" s="151">
        <v>0</v>
      </c>
      <c r="P17" s="128"/>
      <c r="Q17" s="63">
        <v>159.6</v>
      </c>
      <c r="R17" s="64"/>
      <c r="S17" s="64"/>
      <c r="T17" s="65"/>
      <c r="U17" s="65"/>
      <c r="V17" s="65"/>
      <c r="W17" s="65"/>
      <c r="X17" s="65"/>
      <c r="Y17" s="65"/>
      <c r="Z17" s="65"/>
      <c r="AA17" s="65"/>
      <c r="AB17" s="65"/>
      <c r="AC17" s="64"/>
      <c r="AD17" s="64"/>
      <c r="AE17" s="66"/>
      <c r="AF17" s="40">
        <v>47469076054</v>
      </c>
      <c r="AG17" s="34" t="s">
        <v>445</v>
      </c>
      <c r="AH17" s="64" t="s">
        <v>505</v>
      </c>
      <c r="AI17" s="64" t="s">
        <v>505</v>
      </c>
      <c r="AJ17" s="64" t="s">
        <v>517</v>
      </c>
      <c r="AK17" s="64" t="s">
        <v>521</v>
      </c>
      <c r="AL17" s="157"/>
      <c r="AM17" s="161">
        <v>72072.7</v>
      </c>
      <c r="AN17" s="167">
        <v>0</v>
      </c>
      <c r="AO17" s="133"/>
    </row>
    <row r="18" spans="1:41" s="17" customFormat="1" ht="32.25" customHeight="1">
      <c r="A18" s="34">
        <v>6046</v>
      </c>
      <c r="B18" s="34">
        <v>6046.947</v>
      </c>
      <c r="C18" s="169">
        <v>47469060466</v>
      </c>
      <c r="D18" s="40">
        <v>10047469060463</v>
      </c>
      <c r="E18" s="64" t="s">
        <v>352</v>
      </c>
      <c r="F18" s="64" t="s">
        <v>500</v>
      </c>
      <c r="G18" s="143" t="s">
        <v>523</v>
      </c>
      <c r="H18" s="133" t="s">
        <v>171</v>
      </c>
      <c r="I18" s="59" t="s">
        <v>244</v>
      </c>
      <c r="J18" s="59" t="s">
        <v>247</v>
      </c>
      <c r="K18" s="60"/>
      <c r="L18" s="61">
        <v>60</v>
      </c>
      <c r="M18" s="62">
        <v>6.83</v>
      </c>
      <c r="N18" s="94">
        <v>8.99</v>
      </c>
      <c r="O18" s="151">
        <v>8.99</v>
      </c>
      <c r="P18" s="128">
        <v>11.39</v>
      </c>
      <c r="Q18" s="63">
        <f>M18*R18</f>
        <v>81.96000000000001</v>
      </c>
      <c r="R18" s="64">
        <v>12</v>
      </c>
      <c r="S18" s="64">
        <v>1</v>
      </c>
      <c r="T18" s="65">
        <v>1.88</v>
      </c>
      <c r="U18" s="65">
        <v>2</v>
      </c>
      <c r="V18" s="65">
        <v>4.56</v>
      </c>
      <c r="W18" s="65">
        <v>8.75</v>
      </c>
      <c r="X18" s="65">
        <v>6.69</v>
      </c>
      <c r="Y18" s="65">
        <v>6.56</v>
      </c>
      <c r="Z18" s="65">
        <f>(W18*X18*Y18/1728)</f>
        <v>0.22222569444444443</v>
      </c>
      <c r="AA18" s="65">
        <v>0.141095</v>
      </c>
      <c r="AB18" s="65">
        <v>1.96</v>
      </c>
      <c r="AC18" s="64">
        <v>24</v>
      </c>
      <c r="AD18" s="64">
        <v>7</v>
      </c>
      <c r="AE18" s="66">
        <f>AC18*AD18</f>
        <v>168</v>
      </c>
      <c r="AF18" s="40">
        <v>47469060466</v>
      </c>
      <c r="AG18" s="34">
        <v>6046.947</v>
      </c>
      <c r="AH18" s="64" t="s">
        <v>502</v>
      </c>
      <c r="AI18" s="64" t="s">
        <v>502</v>
      </c>
      <c r="AJ18" s="64" t="s">
        <v>517</v>
      </c>
      <c r="AK18" s="64" t="s">
        <v>521</v>
      </c>
      <c r="AL18" s="157"/>
      <c r="AM18" s="161">
        <v>15208.199999999999</v>
      </c>
      <c r="AN18" s="167">
        <v>0</v>
      </c>
      <c r="AO18" s="133" t="s">
        <v>611</v>
      </c>
    </row>
    <row r="19" spans="1:41" s="17" customFormat="1" ht="32.25" customHeight="1">
      <c r="A19" s="34">
        <v>7529</v>
      </c>
      <c r="B19" s="34">
        <v>7529</v>
      </c>
      <c r="C19" s="40">
        <v>47469075293</v>
      </c>
      <c r="D19" s="40">
        <v>10047469075290</v>
      </c>
      <c r="E19" s="64" t="s">
        <v>500</v>
      </c>
      <c r="F19" s="64" t="s">
        <v>400</v>
      </c>
      <c r="G19" s="64" t="s">
        <v>524</v>
      </c>
      <c r="H19" s="133" t="s">
        <v>451</v>
      </c>
      <c r="I19" s="59" t="s">
        <v>45</v>
      </c>
      <c r="J19" s="59" t="s">
        <v>247</v>
      </c>
      <c r="K19" s="34" t="s">
        <v>454</v>
      </c>
      <c r="L19" s="61">
        <v>40</v>
      </c>
      <c r="M19" s="62">
        <v>6</v>
      </c>
      <c r="N19" s="94">
        <v>7.99</v>
      </c>
      <c r="O19" s="151">
        <v>7.49</v>
      </c>
      <c r="P19" s="128">
        <v>10.49</v>
      </c>
      <c r="Q19" s="63">
        <f>M19*R19</f>
        <v>72</v>
      </c>
      <c r="R19" s="64">
        <v>12</v>
      </c>
      <c r="S19" s="64">
        <v>1</v>
      </c>
      <c r="T19" s="65">
        <v>2</v>
      </c>
      <c r="U19" s="65">
        <v>2</v>
      </c>
      <c r="V19" s="65">
        <v>4.375</v>
      </c>
      <c r="W19" s="65">
        <v>8.5</v>
      </c>
      <c r="X19" s="65">
        <v>6.5</v>
      </c>
      <c r="Y19" s="65">
        <v>4.75</v>
      </c>
      <c r="Z19" s="65">
        <f>(W19*X19*Y19/1728)</f>
        <v>0.15187355324074073</v>
      </c>
      <c r="AA19" s="65">
        <v>0.1124</v>
      </c>
      <c r="AB19" s="65">
        <f>AA19*R19+0.26</f>
        <v>1.6088</v>
      </c>
      <c r="AC19" s="64">
        <v>22</v>
      </c>
      <c r="AD19" s="64">
        <v>10</v>
      </c>
      <c r="AE19" s="66">
        <f>AC19*AD19</f>
        <v>220</v>
      </c>
      <c r="AF19" s="40">
        <v>47469075293</v>
      </c>
      <c r="AG19" s="34">
        <v>7529</v>
      </c>
      <c r="AH19" s="64"/>
      <c r="AI19" s="64"/>
      <c r="AJ19" s="64"/>
      <c r="AK19" s="64"/>
      <c r="AL19" s="157"/>
      <c r="AM19" s="161">
        <v>0</v>
      </c>
      <c r="AN19" s="167">
        <v>29106.14</v>
      </c>
      <c r="AO19" s="133" t="s">
        <v>614</v>
      </c>
    </row>
  </sheetData>
  <sheetProtection/>
  <autoFilter ref="A2:AO19"/>
  <printOptions gridLines="1" horizontalCentered="1"/>
  <pageMargins left="0.2" right="0.19" top="0.57" bottom="0.55" header="0.42" footer="0.37"/>
  <pageSetup firstPageNumber="1" useFirstPageNumber="1" fitToHeight="0" fitToWidth="1" horizontalDpi="600" verticalDpi="600" orientation="landscape" scale="3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57"/>
  <sheetViews>
    <sheetView tabSelected="1" zoomScale="80" zoomScaleNormal="80" zoomScalePageLayoutView="60" workbookViewId="0" topLeftCell="A1">
      <selection activeCell="G113" sqref="G113"/>
    </sheetView>
  </sheetViews>
  <sheetFormatPr defaultColWidth="9.140625" defaultRowHeight="12.75"/>
  <cols>
    <col min="1" max="1" width="14.00390625" style="182" customWidth="1"/>
    <col min="2" max="2" width="16.57421875" style="183" bestFit="1" customWidth="1"/>
    <col min="3" max="3" width="19.28125" style="184" bestFit="1" customWidth="1"/>
    <col min="4" max="4" width="16.421875" style="185" bestFit="1" customWidth="1"/>
    <col min="5" max="5" width="21.57421875" style="182" bestFit="1" customWidth="1"/>
    <col min="6" max="6" width="35.8515625" style="186" customWidth="1"/>
    <col min="7" max="7" width="11.8515625" style="188" bestFit="1" customWidth="1"/>
    <col min="8" max="8" width="10.7109375" style="188" bestFit="1" customWidth="1"/>
    <col min="9" max="16384" width="9.140625" style="182" customWidth="1"/>
  </cols>
  <sheetData>
    <row r="1" ht="15"/>
    <row r="2" spans="1:7" ht="15">
      <c r="A2" s="189"/>
      <c r="B2" s="190"/>
      <c r="C2" s="191"/>
      <c r="D2" s="190"/>
      <c r="E2" s="190"/>
      <c r="F2" s="192"/>
      <c r="G2" s="190"/>
    </row>
    <row r="3" spans="1:8" ht="15.75" thickBot="1">
      <c r="A3" s="180"/>
      <c r="B3" s="193"/>
      <c r="D3" s="184"/>
      <c r="E3" s="187"/>
      <c r="G3" s="194"/>
      <c r="H3" s="194"/>
    </row>
    <row r="4" spans="1:8" s="199" customFormat="1" ht="15" thickBot="1">
      <c r="A4" s="181" t="s">
        <v>663</v>
      </c>
      <c r="B4" s="195"/>
      <c r="C4" s="196"/>
      <c r="D4" s="196"/>
      <c r="E4" s="197"/>
      <c r="F4" s="198"/>
      <c r="G4" s="197"/>
      <c r="H4" s="197"/>
    </row>
    <row r="5" spans="1:8" ht="14.25">
      <c r="A5" s="200" t="s">
        <v>260</v>
      </c>
      <c r="B5" s="200" t="s">
        <v>206</v>
      </c>
      <c r="C5" s="201" t="s">
        <v>0</v>
      </c>
      <c r="D5" s="202" t="s">
        <v>240</v>
      </c>
      <c r="E5" s="203" t="s">
        <v>214</v>
      </c>
      <c r="F5" s="204" t="s">
        <v>1</v>
      </c>
      <c r="G5" s="205" t="s">
        <v>666</v>
      </c>
      <c r="H5" s="206" t="s">
        <v>59</v>
      </c>
    </row>
    <row r="6" spans="1:8" ht="14.25">
      <c r="A6" s="222" t="s">
        <v>261</v>
      </c>
      <c r="B6" s="219">
        <v>7779</v>
      </c>
      <c r="C6" s="224">
        <v>47469077792</v>
      </c>
      <c r="D6" s="217">
        <v>10047469077799</v>
      </c>
      <c r="E6" s="221" t="s">
        <v>25</v>
      </c>
      <c r="F6" s="223" t="s">
        <v>657</v>
      </c>
      <c r="G6" s="225">
        <v>13.99</v>
      </c>
      <c r="H6" s="220">
        <v>19.99</v>
      </c>
    </row>
    <row r="7" spans="1:8" ht="14.25">
      <c r="A7" s="222" t="s">
        <v>261</v>
      </c>
      <c r="B7" s="219">
        <v>7780</v>
      </c>
      <c r="C7" s="224">
        <v>47469077808</v>
      </c>
      <c r="D7" s="217">
        <v>10047469077805</v>
      </c>
      <c r="E7" s="221" t="s">
        <v>25</v>
      </c>
      <c r="F7" s="223" t="s">
        <v>658</v>
      </c>
      <c r="G7" s="225">
        <v>13.99</v>
      </c>
      <c r="H7" s="220">
        <v>19.99</v>
      </c>
    </row>
    <row r="8" spans="1:8" ht="14.25">
      <c r="A8" s="222" t="s">
        <v>261</v>
      </c>
      <c r="B8" s="219">
        <v>7781</v>
      </c>
      <c r="C8" s="224">
        <v>47469077815</v>
      </c>
      <c r="D8" s="217">
        <v>10047469077812</v>
      </c>
      <c r="E8" s="221" t="s">
        <v>25</v>
      </c>
      <c r="F8" s="223" t="s">
        <v>659</v>
      </c>
      <c r="G8" s="225">
        <v>13.99</v>
      </c>
      <c r="H8" s="220">
        <v>19.99</v>
      </c>
    </row>
    <row r="9" spans="1:8" ht="14.25">
      <c r="A9" s="222" t="s">
        <v>261</v>
      </c>
      <c r="B9" s="219">
        <v>7778</v>
      </c>
      <c r="C9" s="224">
        <v>47469077785</v>
      </c>
      <c r="D9" s="217">
        <v>10047469077782</v>
      </c>
      <c r="E9" s="221" t="s">
        <v>25</v>
      </c>
      <c r="F9" s="223" t="s">
        <v>660</v>
      </c>
      <c r="G9" s="225">
        <v>13.99</v>
      </c>
      <c r="H9" s="220">
        <v>19.99</v>
      </c>
    </row>
    <row r="10" spans="1:8" ht="14.25">
      <c r="A10" s="222" t="s">
        <v>261</v>
      </c>
      <c r="B10" s="219">
        <v>7782</v>
      </c>
      <c r="C10" s="224">
        <v>47469077822</v>
      </c>
      <c r="D10" s="217">
        <v>10047469077829</v>
      </c>
      <c r="E10" s="221" t="s">
        <v>25</v>
      </c>
      <c r="F10" s="223" t="s">
        <v>661</v>
      </c>
      <c r="G10" s="225">
        <v>13.99</v>
      </c>
      <c r="H10" s="220">
        <v>19.99</v>
      </c>
    </row>
    <row r="11" spans="1:8" ht="14.25">
      <c r="A11" s="222" t="s">
        <v>261</v>
      </c>
      <c r="B11" s="219">
        <v>7773</v>
      </c>
      <c r="C11" s="224">
        <v>47469077730</v>
      </c>
      <c r="D11" s="217">
        <v>10047469077737</v>
      </c>
      <c r="E11" s="221" t="s">
        <v>218</v>
      </c>
      <c r="F11" s="223" t="s">
        <v>662</v>
      </c>
      <c r="G11" s="225">
        <v>27.99</v>
      </c>
      <c r="H11" s="220">
        <v>39.99</v>
      </c>
    </row>
    <row r="12" spans="1:8" s="211" customFormat="1" ht="14.25">
      <c r="A12" s="222" t="s">
        <v>261</v>
      </c>
      <c r="B12" s="219">
        <v>7759</v>
      </c>
      <c r="C12" s="217">
        <v>47469077594</v>
      </c>
      <c r="D12" s="217">
        <v>10047469077591</v>
      </c>
      <c r="E12" s="221" t="s">
        <v>79</v>
      </c>
      <c r="F12" s="218" t="s">
        <v>664</v>
      </c>
      <c r="G12" s="225">
        <v>13.96</v>
      </c>
      <c r="H12" s="220">
        <v>19.99</v>
      </c>
    </row>
    <row r="13" spans="1:8" s="211" customFormat="1" ht="14.25">
      <c r="A13" s="222" t="s">
        <v>261</v>
      </c>
      <c r="B13" s="219">
        <v>7764</v>
      </c>
      <c r="C13" s="217">
        <v>47469077648</v>
      </c>
      <c r="D13" s="217">
        <v>10047469077645</v>
      </c>
      <c r="E13" s="221" t="s">
        <v>79</v>
      </c>
      <c r="F13" s="218" t="s">
        <v>665</v>
      </c>
      <c r="G13" s="225">
        <v>19.96</v>
      </c>
      <c r="H13" s="220">
        <v>29.99</v>
      </c>
    </row>
    <row r="14" spans="1:8" s="211" customFormat="1" ht="14.25">
      <c r="A14" s="222" t="s">
        <v>261</v>
      </c>
      <c r="B14" s="219">
        <v>7071.921</v>
      </c>
      <c r="C14" s="217">
        <v>47469070717</v>
      </c>
      <c r="D14" s="217">
        <v>10047469070714</v>
      </c>
      <c r="E14" s="221" t="s">
        <v>79</v>
      </c>
      <c r="F14" s="218" t="s">
        <v>655</v>
      </c>
      <c r="G14" s="225">
        <v>6.29</v>
      </c>
      <c r="H14" s="220">
        <v>10.99</v>
      </c>
    </row>
    <row r="15" spans="1:8" s="211" customFormat="1" ht="14.25">
      <c r="A15" s="222" t="s">
        <v>261</v>
      </c>
      <c r="B15" s="177">
        <v>7585</v>
      </c>
      <c r="C15" s="207">
        <v>47469075859</v>
      </c>
      <c r="D15" s="207">
        <v>10047469075856</v>
      </c>
      <c r="E15" s="212" t="s">
        <v>25</v>
      </c>
      <c r="F15" s="208" t="s">
        <v>652</v>
      </c>
      <c r="G15" s="210">
        <v>8.49</v>
      </c>
      <c r="H15" s="209">
        <v>10.99</v>
      </c>
    </row>
    <row r="16" spans="1:8" s="211" customFormat="1" ht="14.25">
      <c r="A16" s="222" t="s">
        <v>261</v>
      </c>
      <c r="B16" s="179">
        <v>7760</v>
      </c>
      <c r="C16" s="207">
        <v>47469077600</v>
      </c>
      <c r="D16" s="207">
        <v>10047469077607</v>
      </c>
      <c r="E16" s="212" t="s">
        <v>79</v>
      </c>
      <c r="F16" s="208" t="s">
        <v>653</v>
      </c>
      <c r="G16" s="210">
        <v>5.71</v>
      </c>
      <c r="H16" s="209">
        <v>8.15</v>
      </c>
    </row>
    <row r="17" spans="1:8" s="211" customFormat="1" ht="14.25">
      <c r="A17" s="222" t="s">
        <v>261</v>
      </c>
      <c r="B17" s="179">
        <v>7762</v>
      </c>
      <c r="C17" s="207">
        <v>47469077624</v>
      </c>
      <c r="D17" s="207">
        <v>10047469077621</v>
      </c>
      <c r="E17" s="212" t="s">
        <v>79</v>
      </c>
      <c r="F17" s="208" t="s">
        <v>654</v>
      </c>
      <c r="G17" s="210">
        <v>9.79</v>
      </c>
      <c r="H17" s="209">
        <v>13.99</v>
      </c>
    </row>
    <row r="18" spans="1:8" s="211" customFormat="1" ht="14.25">
      <c r="A18" s="222" t="s">
        <v>261</v>
      </c>
      <c r="B18" s="216">
        <v>127.0151</v>
      </c>
      <c r="C18" s="217">
        <v>733530001277</v>
      </c>
      <c r="D18" s="217">
        <v>10733530001274</v>
      </c>
      <c r="E18" s="221" t="s">
        <v>76</v>
      </c>
      <c r="F18" s="218" t="s">
        <v>89</v>
      </c>
      <c r="G18" s="215">
        <v>34.99</v>
      </c>
      <c r="H18" s="220">
        <v>45.49</v>
      </c>
    </row>
    <row r="19" spans="1:8" s="211" customFormat="1" ht="14.25">
      <c r="A19" s="214" t="s">
        <v>261</v>
      </c>
      <c r="B19" s="216">
        <v>128.0156</v>
      </c>
      <c r="C19" s="217">
        <v>733530001284</v>
      </c>
      <c r="D19" s="217">
        <v>10733530001281</v>
      </c>
      <c r="E19" s="212" t="s">
        <v>76</v>
      </c>
      <c r="F19" s="218" t="s">
        <v>84</v>
      </c>
      <c r="G19" s="215">
        <v>24.99</v>
      </c>
      <c r="H19" s="220">
        <v>38.49</v>
      </c>
    </row>
    <row r="20" spans="1:8" s="211" customFormat="1" ht="14.25">
      <c r="A20" s="214" t="s">
        <v>261</v>
      </c>
      <c r="B20" s="216">
        <v>288.931</v>
      </c>
      <c r="C20" s="217">
        <v>47469002886</v>
      </c>
      <c r="D20" s="217">
        <v>10047469002883</v>
      </c>
      <c r="E20" s="212" t="s">
        <v>166</v>
      </c>
      <c r="F20" s="218" t="s">
        <v>202</v>
      </c>
      <c r="G20" s="215">
        <v>14.99</v>
      </c>
      <c r="H20" s="220">
        <v>23.19</v>
      </c>
    </row>
    <row r="21" spans="1:8" s="211" customFormat="1" ht="14.25">
      <c r="A21" s="214" t="s">
        <v>261</v>
      </c>
      <c r="B21" s="216">
        <v>466.911</v>
      </c>
      <c r="C21" s="217">
        <v>47469004668</v>
      </c>
      <c r="D21" s="217">
        <v>10047469004665</v>
      </c>
      <c r="E21" s="212" t="s">
        <v>25</v>
      </c>
      <c r="F21" s="218" t="s">
        <v>135</v>
      </c>
      <c r="G21" s="215">
        <v>9.99</v>
      </c>
      <c r="H21" s="220">
        <v>13.99</v>
      </c>
    </row>
    <row r="22" spans="1:8" s="211" customFormat="1" ht="14.25">
      <c r="A22" s="214" t="s">
        <v>261</v>
      </c>
      <c r="B22" s="177">
        <v>467.931</v>
      </c>
      <c r="C22" s="207">
        <v>47469004675</v>
      </c>
      <c r="D22" s="207">
        <v>10047469004672</v>
      </c>
      <c r="E22" s="212" t="s">
        <v>25</v>
      </c>
      <c r="F22" s="208" t="s">
        <v>134</v>
      </c>
      <c r="G22" s="210">
        <v>6.99</v>
      </c>
      <c r="H22" s="213">
        <v>8.79</v>
      </c>
    </row>
    <row r="23" spans="1:8" s="211" customFormat="1" ht="14.25">
      <c r="A23" s="214" t="s">
        <v>261</v>
      </c>
      <c r="B23" s="177">
        <v>502.911</v>
      </c>
      <c r="C23" s="207">
        <v>47469005023</v>
      </c>
      <c r="D23" s="207">
        <v>10047469005020</v>
      </c>
      <c r="E23" s="212" t="s">
        <v>25</v>
      </c>
      <c r="F23" s="208" t="s">
        <v>153</v>
      </c>
      <c r="G23" s="210">
        <v>5.99</v>
      </c>
      <c r="H23" s="213">
        <v>7.89</v>
      </c>
    </row>
    <row r="24" spans="1:8" s="211" customFormat="1" ht="14.25">
      <c r="A24" s="214" t="s">
        <v>261</v>
      </c>
      <c r="B24" s="177">
        <v>513.911</v>
      </c>
      <c r="C24" s="207">
        <v>47469005139</v>
      </c>
      <c r="D24" s="207">
        <v>10047469005136</v>
      </c>
      <c r="E24" s="212" t="s">
        <v>79</v>
      </c>
      <c r="F24" s="208" t="s">
        <v>494</v>
      </c>
      <c r="G24" s="210">
        <v>31.99</v>
      </c>
      <c r="H24" s="213">
        <v>50.79</v>
      </c>
    </row>
    <row r="25" spans="1:8" s="211" customFormat="1" ht="14.25">
      <c r="A25" s="214" t="s">
        <v>261</v>
      </c>
      <c r="B25" s="177">
        <v>520.921</v>
      </c>
      <c r="C25" s="207">
        <v>47469005207</v>
      </c>
      <c r="D25" s="207">
        <v>10047469005204</v>
      </c>
      <c r="E25" s="212" t="s">
        <v>167</v>
      </c>
      <c r="F25" s="208" t="s">
        <v>151</v>
      </c>
      <c r="G25" s="210">
        <v>24.99</v>
      </c>
      <c r="H25" s="213">
        <v>34.19</v>
      </c>
    </row>
    <row r="26" spans="1:8" s="211" customFormat="1" ht="14.25">
      <c r="A26" s="214" t="s">
        <v>261</v>
      </c>
      <c r="B26" s="177">
        <v>590.911</v>
      </c>
      <c r="C26" s="207">
        <v>47469005900</v>
      </c>
      <c r="D26" s="207">
        <v>10047469005907</v>
      </c>
      <c r="E26" s="212" t="s">
        <v>167</v>
      </c>
      <c r="F26" s="208" t="s">
        <v>116</v>
      </c>
      <c r="G26" s="210">
        <v>15.99</v>
      </c>
      <c r="H26" s="213">
        <v>23.59</v>
      </c>
    </row>
    <row r="27" spans="1:8" s="211" customFormat="1" ht="14.25">
      <c r="A27" s="214" t="s">
        <v>261</v>
      </c>
      <c r="B27" s="179">
        <v>863.931</v>
      </c>
      <c r="C27" s="207">
        <v>47469008635</v>
      </c>
      <c r="D27" s="207">
        <v>10047469008632</v>
      </c>
      <c r="E27" s="212" t="s">
        <v>226</v>
      </c>
      <c r="F27" s="208" t="s">
        <v>158</v>
      </c>
      <c r="G27" s="210">
        <v>14.99</v>
      </c>
      <c r="H27" s="213">
        <v>19.29</v>
      </c>
    </row>
    <row r="28" spans="1:8" s="211" customFormat="1" ht="14.25">
      <c r="A28" s="214" t="s">
        <v>261</v>
      </c>
      <c r="B28" s="179">
        <v>864.931</v>
      </c>
      <c r="C28" s="207">
        <v>47469008642</v>
      </c>
      <c r="D28" s="207">
        <v>10047469008649</v>
      </c>
      <c r="E28" s="212" t="s">
        <v>226</v>
      </c>
      <c r="F28" s="208" t="s">
        <v>159</v>
      </c>
      <c r="G28" s="210">
        <v>19.99</v>
      </c>
      <c r="H28" s="213">
        <v>27.09</v>
      </c>
    </row>
    <row r="29" spans="1:8" s="211" customFormat="1" ht="14.25">
      <c r="A29" s="214" t="s">
        <v>261</v>
      </c>
      <c r="B29" s="177">
        <v>884.911</v>
      </c>
      <c r="C29" s="207">
        <v>47469008840</v>
      </c>
      <c r="D29" s="207">
        <v>10047469008847</v>
      </c>
      <c r="E29" s="212" t="s">
        <v>167</v>
      </c>
      <c r="F29" s="208" t="s">
        <v>94</v>
      </c>
      <c r="G29" s="210">
        <v>9.99</v>
      </c>
      <c r="H29" s="213">
        <v>13.99</v>
      </c>
    </row>
    <row r="30" spans="1:8" s="211" customFormat="1" ht="14.25">
      <c r="A30" s="214" t="s">
        <v>261</v>
      </c>
      <c r="B30" s="177">
        <v>925.911</v>
      </c>
      <c r="C30" s="207">
        <v>47469009250</v>
      </c>
      <c r="D30" s="207">
        <v>10047469009257</v>
      </c>
      <c r="E30" s="212" t="s">
        <v>224</v>
      </c>
      <c r="F30" s="208" t="s">
        <v>156</v>
      </c>
      <c r="G30" s="210">
        <v>6.99</v>
      </c>
      <c r="H30" s="213">
        <v>7.89</v>
      </c>
    </row>
    <row r="31" spans="1:8" s="211" customFormat="1" ht="14.25">
      <c r="A31" s="214" t="s">
        <v>261</v>
      </c>
      <c r="B31" s="177">
        <v>935.921</v>
      </c>
      <c r="C31" s="207">
        <v>47469009359</v>
      </c>
      <c r="D31" s="207">
        <v>10047469009356</v>
      </c>
      <c r="E31" s="212" t="s">
        <v>226</v>
      </c>
      <c r="F31" s="208" t="s">
        <v>164</v>
      </c>
      <c r="G31" s="210">
        <v>6.99</v>
      </c>
      <c r="H31" s="213">
        <v>9.59</v>
      </c>
    </row>
    <row r="32" spans="1:8" ht="14.25">
      <c r="A32" s="214" t="s">
        <v>261</v>
      </c>
      <c r="B32" s="177">
        <v>949.921</v>
      </c>
      <c r="C32" s="207">
        <v>47469009496</v>
      </c>
      <c r="D32" s="207">
        <v>10047469009493</v>
      </c>
      <c r="E32" s="212" t="s">
        <v>167</v>
      </c>
      <c r="F32" s="208" t="s">
        <v>131</v>
      </c>
      <c r="G32" s="210">
        <v>6.99</v>
      </c>
      <c r="H32" s="213">
        <v>10.49</v>
      </c>
    </row>
    <row r="33" spans="1:8" ht="14.25">
      <c r="A33" s="214" t="s">
        <v>261</v>
      </c>
      <c r="B33" s="177">
        <v>970.911</v>
      </c>
      <c r="C33" s="207">
        <v>47469009700</v>
      </c>
      <c r="D33" s="207">
        <v>10047469009707</v>
      </c>
      <c r="E33" s="212" t="s">
        <v>35</v>
      </c>
      <c r="F33" s="208" t="s">
        <v>98</v>
      </c>
      <c r="G33" s="210">
        <v>6.99</v>
      </c>
      <c r="H33" s="213">
        <v>10.49</v>
      </c>
    </row>
    <row r="34" spans="1:8" s="211" customFormat="1" ht="14.25">
      <c r="A34" s="214" t="s">
        <v>261</v>
      </c>
      <c r="B34" s="177">
        <v>1017.911</v>
      </c>
      <c r="C34" s="207">
        <v>80987010179</v>
      </c>
      <c r="D34" s="207">
        <v>10080987010176</v>
      </c>
      <c r="E34" s="212" t="s">
        <v>220</v>
      </c>
      <c r="F34" s="208" t="s">
        <v>187</v>
      </c>
      <c r="G34" s="210">
        <v>6.99</v>
      </c>
      <c r="H34" s="213">
        <v>9.59</v>
      </c>
    </row>
    <row r="35" spans="1:8" s="211" customFormat="1" ht="14.25">
      <c r="A35" s="214" t="s">
        <v>261</v>
      </c>
      <c r="B35" s="177">
        <v>1022.911</v>
      </c>
      <c r="C35" s="207">
        <v>80987010223</v>
      </c>
      <c r="D35" s="207">
        <v>10080987010220</v>
      </c>
      <c r="E35" s="212" t="s">
        <v>220</v>
      </c>
      <c r="F35" s="208" t="s">
        <v>188</v>
      </c>
      <c r="G35" s="210">
        <v>4.99</v>
      </c>
      <c r="H35" s="213">
        <v>6.09</v>
      </c>
    </row>
    <row r="36" spans="1:8" s="211" customFormat="1" ht="14.25">
      <c r="A36" s="214" t="s">
        <v>261</v>
      </c>
      <c r="B36" s="177">
        <v>1024.911</v>
      </c>
      <c r="C36" s="207">
        <v>80987010247</v>
      </c>
      <c r="D36" s="207">
        <v>10080987010244</v>
      </c>
      <c r="E36" s="212" t="s">
        <v>220</v>
      </c>
      <c r="F36" s="208" t="s">
        <v>178</v>
      </c>
      <c r="G36" s="210">
        <v>4.99</v>
      </c>
      <c r="H36" s="213">
        <v>6.09</v>
      </c>
    </row>
    <row r="37" spans="1:8" s="211" customFormat="1" ht="14.25">
      <c r="A37" s="214" t="s">
        <v>261</v>
      </c>
      <c r="B37" s="177">
        <v>1028.911</v>
      </c>
      <c r="C37" s="207">
        <v>80987010285</v>
      </c>
      <c r="D37" s="207">
        <v>10080987010282</v>
      </c>
      <c r="E37" s="212" t="s">
        <v>220</v>
      </c>
      <c r="F37" s="208" t="s">
        <v>179</v>
      </c>
      <c r="G37" s="210">
        <v>4.99</v>
      </c>
      <c r="H37" s="213">
        <v>5.89</v>
      </c>
    </row>
    <row r="38" spans="1:8" s="211" customFormat="1" ht="14.25">
      <c r="A38" s="214" t="s">
        <v>261</v>
      </c>
      <c r="B38" s="177">
        <v>1089.911</v>
      </c>
      <c r="C38" s="207">
        <v>80987010896</v>
      </c>
      <c r="D38" s="207">
        <v>10080987010893</v>
      </c>
      <c r="E38" s="212" t="s">
        <v>220</v>
      </c>
      <c r="F38" s="208" t="s">
        <v>191</v>
      </c>
      <c r="G38" s="210">
        <v>12.99</v>
      </c>
      <c r="H38" s="213">
        <v>16.69</v>
      </c>
    </row>
    <row r="39" spans="1:8" s="211" customFormat="1" ht="14.25">
      <c r="A39" s="214" t="s">
        <v>261</v>
      </c>
      <c r="B39" s="177">
        <v>1090.911</v>
      </c>
      <c r="C39" s="207">
        <v>80987010902</v>
      </c>
      <c r="D39" s="207">
        <v>10080987010909</v>
      </c>
      <c r="E39" s="212" t="s">
        <v>220</v>
      </c>
      <c r="F39" s="208" t="s">
        <v>185</v>
      </c>
      <c r="G39" s="210">
        <v>12.99</v>
      </c>
      <c r="H39" s="213">
        <v>16.69</v>
      </c>
    </row>
    <row r="40" spans="1:8" s="211" customFormat="1" ht="14.25">
      <c r="A40" s="214" t="s">
        <v>261</v>
      </c>
      <c r="B40" s="177">
        <v>1091.911</v>
      </c>
      <c r="C40" s="207">
        <v>80987010919</v>
      </c>
      <c r="D40" s="207">
        <v>10080987010916</v>
      </c>
      <c r="E40" s="212" t="s">
        <v>220</v>
      </c>
      <c r="F40" s="208" t="s">
        <v>181</v>
      </c>
      <c r="G40" s="210">
        <v>12.99</v>
      </c>
      <c r="H40" s="213">
        <v>16.69</v>
      </c>
    </row>
    <row r="41" spans="1:8" s="211" customFormat="1" ht="14.25">
      <c r="A41" s="214" t="s">
        <v>261</v>
      </c>
      <c r="B41" s="177">
        <v>2276.921</v>
      </c>
      <c r="C41" s="207">
        <v>47469022761</v>
      </c>
      <c r="D41" s="207">
        <v>10047469022768</v>
      </c>
      <c r="E41" s="212" t="s">
        <v>73</v>
      </c>
      <c r="F41" s="208" t="s">
        <v>165</v>
      </c>
      <c r="G41" s="210">
        <v>8.99</v>
      </c>
      <c r="H41" s="213">
        <v>12.29</v>
      </c>
    </row>
    <row r="42" spans="1:8" s="211" customFormat="1" ht="14.25">
      <c r="A42" s="214" t="s">
        <v>261</v>
      </c>
      <c r="B42" s="177">
        <v>3001.921</v>
      </c>
      <c r="C42" s="207">
        <v>47469030018</v>
      </c>
      <c r="D42" s="207">
        <v>10047469030015</v>
      </c>
      <c r="E42" s="212" t="s">
        <v>224</v>
      </c>
      <c r="F42" s="208" t="s">
        <v>110</v>
      </c>
      <c r="G42" s="210">
        <v>14.99</v>
      </c>
      <c r="H42" s="213">
        <v>19.29</v>
      </c>
    </row>
    <row r="43" spans="1:8" s="211" customFormat="1" ht="14.25">
      <c r="A43" s="214" t="s">
        <v>261</v>
      </c>
      <c r="B43" s="177">
        <v>4093.911</v>
      </c>
      <c r="C43" s="207">
        <v>47469040932</v>
      </c>
      <c r="D43" s="207">
        <v>10047469040939</v>
      </c>
      <c r="E43" s="212" t="s">
        <v>167</v>
      </c>
      <c r="F43" s="208" t="s">
        <v>92</v>
      </c>
      <c r="G43" s="210">
        <v>10.99</v>
      </c>
      <c r="H43" s="213">
        <v>17.49</v>
      </c>
    </row>
    <row r="44" spans="1:8" s="211" customFormat="1" ht="14.25">
      <c r="A44" s="214" t="s">
        <v>261</v>
      </c>
      <c r="B44" s="177">
        <v>4291.941</v>
      </c>
      <c r="C44" s="207">
        <v>47469042912</v>
      </c>
      <c r="D44" s="207">
        <v>10047469042919</v>
      </c>
      <c r="E44" s="212" t="s">
        <v>226</v>
      </c>
      <c r="F44" s="208" t="s">
        <v>211</v>
      </c>
      <c r="G44" s="210">
        <v>16.99</v>
      </c>
      <c r="H44" s="213">
        <v>31.49</v>
      </c>
    </row>
    <row r="45" spans="1:8" s="211" customFormat="1" ht="14.25">
      <c r="A45" s="214" t="s">
        <v>261</v>
      </c>
      <c r="B45" s="177">
        <v>4794.911</v>
      </c>
      <c r="C45" s="207">
        <v>47469047948</v>
      </c>
      <c r="D45" s="207">
        <v>10047469047945</v>
      </c>
      <c r="E45" s="212" t="s">
        <v>221</v>
      </c>
      <c r="F45" s="208" t="s">
        <v>207</v>
      </c>
      <c r="G45" s="210">
        <v>7.99</v>
      </c>
      <c r="H45" s="213">
        <v>10.49</v>
      </c>
    </row>
    <row r="46" spans="1:8" s="211" customFormat="1" ht="14.25">
      <c r="A46" s="214" t="s">
        <v>261</v>
      </c>
      <c r="B46" s="177">
        <v>4898.911</v>
      </c>
      <c r="C46" s="207">
        <v>47469048983</v>
      </c>
      <c r="D46" s="207">
        <v>10047469048980</v>
      </c>
      <c r="E46" s="212" t="s">
        <v>216</v>
      </c>
      <c r="F46" s="208" t="s">
        <v>210</v>
      </c>
      <c r="G46" s="210">
        <v>8.99</v>
      </c>
      <c r="H46" s="213">
        <v>12.99</v>
      </c>
    </row>
    <row r="47" spans="1:8" s="211" customFormat="1" ht="14.25">
      <c r="A47" s="214" t="s">
        <v>261</v>
      </c>
      <c r="B47" s="177">
        <v>5228.931</v>
      </c>
      <c r="C47" s="207">
        <v>47469052287</v>
      </c>
      <c r="D47" s="207">
        <v>10047469052284</v>
      </c>
      <c r="E47" s="212" t="s">
        <v>167</v>
      </c>
      <c r="F47" s="208" t="s">
        <v>95</v>
      </c>
      <c r="G47" s="210">
        <v>12.99</v>
      </c>
      <c r="H47" s="213">
        <v>19.29</v>
      </c>
    </row>
    <row r="48" spans="1:8" s="211" customFormat="1" ht="14.25">
      <c r="A48" s="214" t="s">
        <v>261</v>
      </c>
      <c r="B48" s="179">
        <v>5233.921</v>
      </c>
      <c r="C48" s="207">
        <v>47469052331</v>
      </c>
      <c r="D48" s="207">
        <v>10047469052338</v>
      </c>
      <c r="E48" s="212" t="s">
        <v>167</v>
      </c>
      <c r="F48" s="208" t="s">
        <v>149</v>
      </c>
      <c r="G48" s="210">
        <v>14.99</v>
      </c>
      <c r="H48" s="213">
        <v>19.29</v>
      </c>
    </row>
    <row r="49" spans="1:8" s="211" customFormat="1" ht="14.25">
      <c r="A49" s="214" t="s">
        <v>261</v>
      </c>
      <c r="B49" s="179">
        <v>5234.921</v>
      </c>
      <c r="C49" s="207">
        <v>47469052348</v>
      </c>
      <c r="D49" s="207">
        <v>10047469052345</v>
      </c>
      <c r="E49" s="212" t="s">
        <v>73</v>
      </c>
      <c r="F49" s="208" t="s">
        <v>102</v>
      </c>
      <c r="G49" s="210">
        <v>14.99</v>
      </c>
      <c r="H49" s="213">
        <v>19.29</v>
      </c>
    </row>
    <row r="50" spans="1:8" s="211" customFormat="1" ht="14.25">
      <c r="A50" s="214" t="s">
        <v>261</v>
      </c>
      <c r="B50" s="179">
        <v>5303.9519</v>
      </c>
      <c r="C50" s="207">
        <v>47469053031</v>
      </c>
      <c r="D50" s="207">
        <v>10047469053038</v>
      </c>
      <c r="E50" s="212" t="s">
        <v>79</v>
      </c>
      <c r="F50" s="208" t="s">
        <v>130</v>
      </c>
      <c r="G50" s="210">
        <v>16.99</v>
      </c>
      <c r="H50" s="213">
        <v>27.99</v>
      </c>
    </row>
    <row r="51" spans="1:8" s="211" customFormat="1" ht="14.25">
      <c r="A51" s="214" t="s">
        <v>261</v>
      </c>
      <c r="B51" s="177">
        <v>5458.921</v>
      </c>
      <c r="C51" s="207">
        <v>47469054588</v>
      </c>
      <c r="D51" s="207">
        <v>10047469054585</v>
      </c>
      <c r="E51" s="212" t="s">
        <v>167</v>
      </c>
      <c r="F51" s="208" t="s">
        <v>157</v>
      </c>
      <c r="G51" s="210">
        <v>9.99</v>
      </c>
      <c r="H51" s="213">
        <v>12.29</v>
      </c>
    </row>
    <row r="52" spans="1:8" s="211" customFormat="1" ht="14.25">
      <c r="A52" s="214" t="s">
        <v>261</v>
      </c>
      <c r="B52" s="179">
        <v>5501.921</v>
      </c>
      <c r="C52" s="207">
        <v>47469055011</v>
      </c>
      <c r="D52" s="207">
        <v>10047469055018</v>
      </c>
      <c r="E52" s="212" t="s">
        <v>167</v>
      </c>
      <c r="F52" s="208" t="s">
        <v>213</v>
      </c>
      <c r="G52" s="210">
        <v>19.99</v>
      </c>
      <c r="H52" s="213">
        <v>27.09</v>
      </c>
    </row>
    <row r="53" spans="1:8" s="211" customFormat="1" ht="14.25">
      <c r="A53" s="214" t="s">
        <v>261</v>
      </c>
      <c r="B53" s="177">
        <v>5508.921</v>
      </c>
      <c r="C53" s="207">
        <v>47469055080</v>
      </c>
      <c r="D53" s="207">
        <v>10047469055087</v>
      </c>
      <c r="E53" s="212" t="s">
        <v>226</v>
      </c>
      <c r="F53" s="208" t="s">
        <v>97</v>
      </c>
      <c r="G53" s="210">
        <v>9.99</v>
      </c>
      <c r="H53" s="213">
        <v>12.29</v>
      </c>
    </row>
    <row r="54" spans="1:8" s="211" customFormat="1" ht="14.25">
      <c r="A54" s="214" t="s">
        <v>261</v>
      </c>
      <c r="B54" s="177">
        <v>5576.911</v>
      </c>
      <c r="C54" s="207">
        <v>47469055769</v>
      </c>
      <c r="D54" s="207">
        <v>10047469055766</v>
      </c>
      <c r="E54" s="212" t="s">
        <v>226</v>
      </c>
      <c r="F54" s="208" t="s">
        <v>96</v>
      </c>
      <c r="G54" s="210">
        <v>8.99</v>
      </c>
      <c r="H54" s="213">
        <v>12.29</v>
      </c>
    </row>
    <row r="55" spans="1:8" s="211" customFormat="1" ht="14.25">
      <c r="A55" s="214" t="s">
        <v>261</v>
      </c>
      <c r="B55" s="179">
        <v>5744.921</v>
      </c>
      <c r="C55" s="207">
        <v>47469057442</v>
      </c>
      <c r="D55" s="207">
        <v>10047469057449</v>
      </c>
      <c r="E55" s="212" t="s">
        <v>79</v>
      </c>
      <c r="F55" s="208" t="s">
        <v>129</v>
      </c>
      <c r="G55" s="210">
        <v>17.99</v>
      </c>
      <c r="H55" s="213">
        <v>25.99</v>
      </c>
    </row>
    <row r="56" spans="1:8" s="211" customFormat="1" ht="14.25">
      <c r="A56" s="214" t="s">
        <v>261</v>
      </c>
      <c r="B56" s="179">
        <v>5982.951</v>
      </c>
      <c r="C56" s="207">
        <v>47469059828</v>
      </c>
      <c r="D56" s="207" t="s">
        <v>667</v>
      </c>
      <c r="E56" s="212" t="s">
        <v>79</v>
      </c>
      <c r="F56" s="208" t="s">
        <v>498</v>
      </c>
      <c r="G56" s="210">
        <v>26.49</v>
      </c>
      <c r="H56" s="213">
        <v>19.99</v>
      </c>
    </row>
    <row r="57" spans="1:8" s="211" customFormat="1" ht="14.25">
      <c r="A57" s="214" t="s">
        <v>261</v>
      </c>
      <c r="B57" s="177">
        <v>6014.911</v>
      </c>
      <c r="C57" s="207">
        <v>47469060145</v>
      </c>
      <c r="D57" s="207">
        <v>10047469060142</v>
      </c>
      <c r="E57" s="212" t="s">
        <v>79</v>
      </c>
      <c r="F57" s="208" t="s">
        <v>161</v>
      </c>
      <c r="G57" s="210">
        <v>7.99</v>
      </c>
      <c r="H57" s="213">
        <v>11.39</v>
      </c>
    </row>
    <row r="58" spans="1:8" s="211" customFormat="1" ht="14.25">
      <c r="A58" s="214" t="s">
        <v>261</v>
      </c>
      <c r="B58" s="177">
        <v>6046.947</v>
      </c>
      <c r="C58" s="207">
        <v>47469060466</v>
      </c>
      <c r="D58" s="207">
        <v>10047469060463</v>
      </c>
      <c r="E58" s="212" t="s">
        <v>25</v>
      </c>
      <c r="F58" s="208" t="s">
        <v>171</v>
      </c>
      <c r="G58" s="210">
        <v>7.96</v>
      </c>
      <c r="H58" s="220">
        <v>11.39</v>
      </c>
    </row>
    <row r="59" spans="1:8" s="211" customFormat="1" ht="14.25">
      <c r="A59" s="214" t="s">
        <v>261</v>
      </c>
      <c r="B59" s="177">
        <v>6323.947</v>
      </c>
      <c r="C59" s="207">
        <v>47469063238</v>
      </c>
      <c r="D59" s="207">
        <v>10047469063235</v>
      </c>
      <c r="E59" s="212" t="s">
        <v>76</v>
      </c>
      <c r="F59" s="208" t="s">
        <v>481</v>
      </c>
      <c r="G59" s="210">
        <v>9.99</v>
      </c>
      <c r="H59" s="213">
        <v>13.99</v>
      </c>
    </row>
    <row r="60" spans="1:8" s="211" customFormat="1" ht="14.25">
      <c r="A60" s="214" t="s">
        <v>261</v>
      </c>
      <c r="B60" s="177">
        <v>6324.947</v>
      </c>
      <c r="C60" s="207">
        <v>47469063245</v>
      </c>
      <c r="D60" s="207">
        <v>10047469063242</v>
      </c>
      <c r="E60" s="212" t="s">
        <v>25</v>
      </c>
      <c r="F60" s="208" t="s">
        <v>133</v>
      </c>
      <c r="G60" s="210">
        <v>6.99</v>
      </c>
      <c r="H60" s="213">
        <v>7.89</v>
      </c>
    </row>
    <row r="61" spans="1:8" s="211" customFormat="1" ht="14.25">
      <c r="A61" s="214" t="s">
        <v>261</v>
      </c>
      <c r="B61" s="177">
        <v>6330.947</v>
      </c>
      <c r="C61" s="207">
        <v>47469063306</v>
      </c>
      <c r="D61" s="207">
        <v>10047469063303</v>
      </c>
      <c r="E61" s="212" t="s">
        <v>72</v>
      </c>
      <c r="F61" s="208" t="s">
        <v>113</v>
      </c>
      <c r="G61" s="210">
        <v>8.99</v>
      </c>
      <c r="H61" s="213">
        <v>10.89</v>
      </c>
    </row>
    <row r="62" spans="1:8" s="211" customFormat="1" ht="14.25">
      <c r="A62" s="214" t="s">
        <v>261</v>
      </c>
      <c r="B62" s="177">
        <v>6331.9471</v>
      </c>
      <c r="C62" s="207">
        <v>47469063313</v>
      </c>
      <c r="D62" s="207">
        <v>10047469063310</v>
      </c>
      <c r="E62" s="212" t="s">
        <v>221</v>
      </c>
      <c r="F62" s="208" t="s">
        <v>104</v>
      </c>
      <c r="G62" s="210">
        <v>7.99</v>
      </c>
      <c r="H62" s="213">
        <v>10.89</v>
      </c>
    </row>
    <row r="63" spans="1:8" s="211" customFormat="1" ht="14.25">
      <c r="A63" s="214" t="s">
        <v>261</v>
      </c>
      <c r="B63" s="177">
        <v>6734.911</v>
      </c>
      <c r="C63" s="207">
        <v>47469067342</v>
      </c>
      <c r="D63" s="207">
        <v>10047469067349</v>
      </c>
      <c r="E63" s="212" t="s">
        <v>226</v>
      </c>
      <c r="F63" s="208" t="s">
        <v>124</v>
      </c>
      <c r="G63" s="210">
        <v>18.99</v>
      </c>
      <c r="H63" s="213">
        <v>26.99</v>
      </c>
    </row>
    <row r="64" spans="1:8" s="211" customFormat="1" ht="14.25">
      <c r="A64" s="214" t="s">
        <v>261</v>
      </c>
      <c r="B64" s="177">
        <v>6885.947</v>
      </c>
      <c r="C64" s="207">
        <v>47469068851</v>
      </c>
      <c r="D64" s="207">
        <v>10047469068858</v>
      </c>
      <c r="E64" s="212" t="s">
        <v>76</v>
      </c>
      <c r="F64" s="208" t="s">
        <v>105</v>
      </c>
      <c r="G64" s="210">
        <v>7.49</v>
      </c>
      <c r="H64" s="213">
        <v>11.39</v>
      </c>
    </row>
    <row r="65" spans="1:8" s="211" customFormat="1" ht="14.25">
      <c r="A65" s="214" t="s">
        <v>261</v>
      </c>
      <c r="B65" s="179">
        <v>7102.931</v>
      </c>
      <c r="C65" s="207">
        <v>47469071028</v>
      </c>
      <c r="D65" s="207">
        <v>10047469071025</v>
      </c>
      <c r="E65" s="212" t="s">
        <v>166</v>
      </c>
      <c r="F65" s="208" t="s">
        <v>174</v>
      </c>
      <c r="G65" s="210">
        <v>15.99</v>
      </c>
      <c r="H65" s="213">
        <v>27.08</v>
      </c>
    </row>
    <row r="66" spans="1:8" s="211" customFormat="1" ht="14.25">
      <c r="A66" s="214" t="s">
        <v>261</v>
      </c>
      <c r="B66" s="177">
        <v>7140.911</v>
      </c>
      <c r="C66" s="207">
        <v>47469071400</v>
      </c>
      <c r="D66" s="207">
        <v>10047469071407</v>
      </c>
      <c r="E66" s="212" t="s">
        <v>76</v>
      </c>
      <c r="F66" s="208" t="s">
        <v>152</v>
      </c>
      <c r="G66" s="210">
        <v>10.99</v>
      </c>
      <c r="H66" s="213">
        <v>13.99</v>
      </c>
    </row>
    <row r="67" spans="1:8" s="211" customFormat="1" ht="14.25">
      <c r="A67" s="214" t="s">
        <v>261</v>
      </c>
      <c r="B67" s="177">
        <v>7141.911</v>
      </c>
      <c r="C67" s="207">
        <v>47469071417</v>
      </c>
      <c r="D67" s="207">
        <v>10047469071414</v>
      </c>
      <c r="E67" s="212" t="s">
        <v>76</v>
      </c>
      <c r="F67" s="208" t="s">
        <v>107</v>
      </c>
      <c r="G67" s="210">
        <v>7.99</v>
      </c>
      <c r="H67" s="213">
        <v>11.39</v>
      </c>
    </row>
    <row r="68" spans="1:8" s="211" customFormat="1" ht="14.25">
      <c r="A68" s="214" t="s">
        <v>261</v>
      </c>
      <c r="B68" s="177">
        <v>7146.911</v>
      </c>
      <c r="C68" s="207">
        <v>47469071462</v>
      </c>
      <c r="D68" s="207">
        <v>10047469071469</v>
      </c>
      <c r="E68" s="212" t="s">
        <v>217</v>
      </c>
      <c r="F68" s="208" t="s">
        <v>160</v>
      </c>
      <c r="G68" s="210">
        <v>13.99</v>
      </c>
      <c r="H68" s="213">
        <v>21.99</v>
      </c>
    </row>
    <row r="69" spans="1:8" s="211" customFormat="1" ht="14.25">
      <c r="A69" s="214" t="s">
        <v>261</v>
      </c>
      <c r="B69" s="177">
        <v>7150.921</v>
      </c>
      <c r="C69" s="207">
        <v>47469071509</v>
      </c>
      <c r="D69" s="178">
        <v>10047469071506</v>
      </c>
      <c r="E69" s="212" t="s">
        <v>25</v>
      </c>
      <c r="F69" s="208" t="s">
        <v>272</v>
      </c>
      <c r="G69" s="210">
        <v>12.99</v>
      </c>
      <c r="H69" s="213">
        <v>16.99</v>
      </c>
    </row>
    <row r="70" spans="1:8" s="211" customFormat="1" ht="14.25">
      <c r="A70" s="214" t="s">
        <v>261</v>
      </c>
      <c r="B70" s="177">
        <v>7166.947</v>
      </c>
      <c r="C70" s="207">
        <v>47469071660</v>
      </c>
      <c r="D70" s="207">
        <v>10047469071667</v>
      </c>
      <c r="E70" s="212" t="s">
        <v>25</v>
      </c>
      <c r="F70" s="208" t="s">
        <v>237</v>
      </c>
      <c r="G70" s="210">
        <v>12.99</v>
      </c>
      <c r="H70" s="213">
        <v>16.99</v>
      </c>
    </row>
    <row r="71" spans="1:8" s="211" customFormat="1" ht="14.25">
      <c r="A71" s="214" t="s">
        <v>261</v>
      </c>
      <c r="B71" s="177">
        <v>7229.921</v>
      </c>
      <c r="C71" s="207">
        <v>47469072292</v>
      </c>
      <c r="D71" s="207">
        <v>10047469072299</v>
      </c>
      <c r="E71" s="212" t="s">
        <v>25</v>
      </c>
      <c r="F71" s="208" t="s">
        <v>168</v>
      </c>
      <c r="G71" s="210">
        <v>11.99</v>
      </c>
      <c r="H71" s="213">
        <v>16.69</v>
      </c>
    </row>
    <row r="72" spans="1:8" s="211" customFormat="1" ht="14.25">
      <c r="A72" s="214" t="s">
        <v>261</v>
      </c>
      <c r="B72" s="179">
        <v>7230.921</v>
      </c>
      <c r="C72" s="207">
        <v>47469072308</v>
      </c>
      <c r="D72" s="207">
        <v>10047469072305</v>
      </c>
      <c r="E72" s="212" t="s">
        <v>218</v>
      </c>
      <c r="F72" s="208" t="s">
        <v>83</v>
      </c>
      <c r="G72" s="210">
        <v>19.97</v>
      </c>
      <c r="H72" s="213">
        <v>32.99</v>
      </c>
    </row>
    <row r="73" spans="1:8" s="211" customFormat="1" ht="14.25">
      <c r="A73" s="214" t="s">
        <v>261</v>
      </c>
      <c r="B73" s="177">
        <v>7279.911</v>
      </c>
      <c r="C73" s="207">
        <v>47469072797</v>
      </c>
      <c r="D73" s="207">
        <v>10047469072794</v>
      </c>
      <c r="E73" s="212" t="s">
        <v>25</v>
      </c>
      <c r="F73" s="208" t="s">
        <v>169</v>
      </c>
      <c r="G73" s="210">
        <v>10.65</v>
      </c>
      <c r="H73" s="213">
        <v>18.99</v>
      </c>
    </row>
    <row r="74" spans="1:8" s="211" customFormat="1" ht="14.25">
      <c r="A74" s="214" t="s">
        <v>261</v>
      </c>
      <c r="B74" s="177">
        <v>7331</v>
      </c>
      <c r="C74" s="207">
        <v>47469073312</v>
      </c>
      <c r="D74" s="207">
        <v>10047469073319</v>
      </c>
      <c r="E74" s="212" t="s">
        <v>25</v>
      </c>
      <c r="F74" s="208" t="s">
        <v>192</v>
      </c>
      <c r="G74" s="210">
        <v>9.99</v>
      </c>
      <c r="H74" s="213">
        <v>14.99</v>
      </c>
    </row>
    <row r="75" spans="1:8" s="211" customFormat="1" ht="14.25">
      <c r="A75" s="214" t="s">
        <v>261</v>
      </c>
      <c r="B75" s="177">
        <v>7332</v>
      </c>
      <c r="C75" s="207">
        <v>47469073329</v>
      </c>
      <c r="D75" s="207">
        <v>10047469073326</v>
      </c>
      <c r="E75" s="212" t="s">
        <v>25</v>
      </c>
      <c r="F75" s="208" t="s">
        <v>173</v>
      </c>
      <c r="G75" s="210">
        <v>9.99</v>
      </c>
      <c r="H75" s="213">
        <v>14.99</v>
      </c>
    </row>
    <row r="76" spans="1:8" s="211" customFormat="1" ht="14.25">
      <c r="A76" s="214" t="s">
        <v>261</v>
      </c>
      <c r="B76" s="179">
        <v>7340.921</v>
      </c>
      <c r="C76" s="207">
        <v>47469073404</v>
      </c>
      <c r="D76" s="207">
        <v>10047469073401</v>
      </c>
      <c r="E76" s="212" t="s">
        <v>218</v>
      </c>
      <c r="F76" s="208" t="s">
        <v>227</v>
      </c>
      <c r="G76" s="210">
        <v>34.99</v>
      </c>
      <c r="H76" s="213">
        <v>49.99</v>
      </c>
    </row>
    <row r="77" spans="1:8" s="211" customFormat="1" ht="14.25">
      <c r="A77" s="214" t="s">
        <v>261</v>
      </c>
      <c r="B77" s="177">
        <v>7372</v>
      </c>
      <c r="C77" s="207">
        <v>47469073725</v>
      </c>
      <c r="D77" s="207">
        <v>10047469073722</v>
      </c>
      <c r="E77" s="212" t="s">
        <v>76</v>
      </c>
      <c r="F77" s="208" t="s">
        <v>203</v>
      </c>
      <c r="G77" s="210">
        <v>13.99</v>
      </c>
      <c r="H77" s="213">
        <v>19.99</v>
      </c>
    </row>
    <row r="78" spans="1:8" s="211" customFormat="1" ht="14.25">
      <c r="A78" s="214" t="s">
        <v>261</v>
      </c>
      <c r="B78" s="177">
        <v>7381</v>
      </c>
      <c r="C78" s="207">
        <v>47469073817</v>
      </c>
      <c r="D78" s="207">
        <v>10047469073814</v>
      </c>
      <c r="E78" s="212" t="s">
        <v>167</v>
      </c>
      <c r="F78" s="208" t="s">
        <v>90</v>
      </c>
      <c r="G78" s="210">
        <v>9.99</v>
      </c>
      <c r="H78" s="213">
        <v>14.99</v>
      </c>
    </row>
    <row r="79" spans="1:8" s="211" customFormat="1" ht="14.25">
      <c r="A79" s="214" t="s">
        <v>261</v>
      </c>
      <c r="B79" s="177">
        <v>7402</v>
      </c>
      <c r="C79" s="207">
        <v>47469074029</v>
      </c>
      <c r="D79" s="207">
        <v>10047469074026</v>
      </c>
      <c r="E79" s="212" t="s">
        <v>25</v>
      </c>
      <c r="F79" s="208" t="s">
        <v>205</v>
      </c>
      <c r="G79" s="210">
        <v>4.97</v>
      </c>
      <c r="H79" s="213">
        <v>7.89</v>
      </c>
    </row>
    <row r="80" spans="1:8" s="211" customFormat="1" ht="14.25">
      <c r="A80" s="214" t="s">
        <v>261</v>
      </c>
      <c r="B80" s="177">
        <v>7405</v>
      </c>
      <c r="C80" s="207">
        <v>47469074050</v>
      </c>
      <c r="D80" s="207">
        <v>10047469074057</v>
      </c>
      <c r="E80" s="212" t="s">
        <v>25</v>
      </c>
      <c r="F80" s="208" t="s">
        <v>204</v>
      </c>
      <c r="G80" s="210">
        <v>9.99</v>
      </c>
      <c r="H80" s="213">
        <v>13.19</v>
      </c>
    </row>
    <row r="81" spans="1:8" s="211" customFormat="1" ht="14.25">
      <c r="A81" s="214" t="s">
        <v>261</v>
      </c>
      <c r="B81" s="179">
        <v>7443.911</v>
      </c>
      <c r="C81" s="207">
        <v>47469074432</v>
      </c>
      <c r="D81" s="207" t="s">
        <v>667</v>
      </c>
      <c r="E81" s="212" t="s">
        <v>167</v>
      </c>
      <c r="F81" s="208" t="s">
        <v>473</v>
      </c>
      <c r="G81" s="210">
        <v>28.98</v>
      </c>
      <c r="H81" s="213">
        <v>42.99</v>
      </c>
    </row>
    <row r="82" spans="1:8" s="211" customFormat="1" ht="14.25">
      <c r="A82" s="214" t="s">
        <v>261</v>
      </c>
      <c r="B82" s="179">
        <v>7444.94</v>
      </c>
      <c r="C82" s="207">
        <v>47469074449</v>
      </c>
      <c r="D82" s="207" t="s">
        <v>667</v>
      </c>
      <c r="E82" s="212" t="s">
        <v>79</v>
      </c>
      <c r="F82" s="208" t="s">
        <v>485</v>
      </c>
      <c r="G82" s="210">
        <v>18.98</v>
      </c>
      <c r="H82" s="213">
        <v>18.99</v>
      </c>
    </row>
    <row r="83" spans="1:8" s="211" customFormat="1" ht="14.25">
      <c r="A83" s="214" t="s">
        <v>261</v>
      </c>
      <c r="B83" s="179">
        <v>7445.911</v>
      </c>
      <c r="C83" s="207">
        <v>47469074456</v>
      </c>
      <c r="D83" s="207" t="s">
        <v>667</v>
      </c>
      <c r="E83" s="212" t="s">
        <v>25</v>
      </c>
      <c r="F83" s="208" t="s">
        <v>476</v>
      </c>
      <c r="G83" s="210">
        <v>23.49</v>
      </c>
      <c r="H83" s="213">
        <v>28.99</v>
      </c>
    </row>
    <row r="84" spans="1:8" s="211" customFormat="1" ht="14.25">
      <c r="A84" s="214" t="s">
        <v>261</v>
      </c>
      <c r="B84" s="177">
        <v>16107.911</v>
      </c>
      <c r="C84" s="207">
        <v>47469161071</v>
      </c>
      <c r="D84" s="207">
        <v>10047469161078</v>
      </c>
      <c r="E84" s="212" t="s">
        <v>167</v>
      </c>
      <c r="F84" s="208" t="s">
        <v>117</v>
      </c>
      <c r="G84" s="210">
        <v>21.99</v>
      </c>
      <c r="H84" s="213">
        <v>28.89</v>
      </c>
    </row>
    <row r="85" spans="1:8" s="211" customFormat="1" ht="14.25">
      <c r="A85" s="214" t="s">
        <v>261</v>
      </c>
      <c r="B85" s="177">
        <v>16115.911</v>
      </c>
      <c r="C85" s="207">
        <v>47469161156</v>
      </c>
      <c r="D85" s="207">
        <v>10047469161153</v>
      </c>
      <c r="E85" s="212" t="s">
        <v>167</v>
      </c>
      <c r="F85" s="208" t="s">
        <v>177</v>
      </c>
      <c r="G85" s="210">
        <v>12.99</v>
      </c>
      <c r="H85" s="213">
        <v>19.29</v>
      </c>
    </row>
    <row r="86" spans="1:8" s="211" customFormat="1" ht="14.25">
      <c r="A86" s="214" t="s">
        <v>261</v>
      </c>
      <c r="B86" s="177">
        <v>16156.911</v>
      </c>
      <c r="C86" s="207">
        <v>47469161569</v>
      </c>
      <c r="D86" s="207">
        <v>10047469161566</v>
      </c>
      <c r="E86" s="212" t="s">
        <v>73</v>
      </c>
      <c r="F86" s="208" t="s">
        <v>132</v>
      </c>
      <c r="G86" s="210">
        <v>7.99</v>
      </c>
      <c r="H86" s="213">
        <v>12.29</v>
      </c>
    </row>
    <row r="87" spans="1:8" s="211" customFormat="1" ht="14.25">
      <c r="A87" s="214" t="s">
        <v>261</v>
      </c>
      <c r="B87" s="177">
        <v>16176.941</v>
      </c>
      <c r="C87" s="207">
        <v>47469161767</v>
      </c>
      <c r="D87" s="207">
        <v>10047469161764</v>
      </c>
      <c r="E87" s="212" t="s">
        <v>226</v>
      </c>
      <c r="F87" s="208" t="s">
        <v>212</v>
      </c>
      <c r="G87" s="210">
        <v>14.99</v>
      </c>
      <c r="H87" s="213">
        <v>20.99</v>
      </c>
    </row>
    <row r="88" spans="1:8" s="211" customFormat="1" ht="14.25">
      <c r="A88" s="214" t="s">
        <v>261</v>
      </c>
      <c r="B88" s="177">
        <v>23000.0151</v>
      </c>
      <c r="C88" s="207">
        <v>733530230004</v>
      </c>
      <c r="D88" s="207">
        <v>10733530230001</v>
      </c>
      <c r="E88" s="212" t="s">
        <v>76</v>
      </c>
      <c r="F88" s="208" t="s">
        <v>87</v>
      </c>
      <c r="G88" s="210">
        <v>31.99</v>
      </c>
      <c r="H88" s="213">
        <v>39.69</v>
      </c>
    </row>
    <row r="89" spans="1:8" s="211" customFormat="1" ht="14.25">
      <c r="A89" s="214" t="s">
        <v>261</v>
      </c>
      <c r="B89" s="177">
        <v>48000.0156</v>
      </c>
      <c r="C89" s="207">
        <v>733530480003</v>
      </c>
      <c r="D89" s="207">
        <v>10733530480000</v>
      </c>
      <c r="E89" s="212" t="s">
        <v>76</v>
      </c>
      <c r="F89" s="208" t="s">
        <v>86</v>
      </c>
      <c r="G89" s="210">
        <v>28.99</v>
      </c>
      <c r="H89" s="213">
        <v>38.49</v>
      </c>
    </row>
    <row r="90" spans="1:8" s="211" customFormat="1" ht="14.25">
      <c r="A90" s="214" t="s">
        <v>261</v>
      </c>
      <c r="B90" s="177">
        <v>54000.0151</v>
      </c>
      <c r="C90" s="207">
        <v>733530540004</v>
      </c>
      <c r="D90" s="207">
        <v>10733530540001</v>
      </c>
      <c r="E90" s="212" t="s">
        <v>76</v>
      </c>
      <c r="F90" s="208" t="s">
        <v>88</v>
      </c>
      <c r="G90" s="210">
        <v>29.99</v>
      </c>
      <c r="H90" s="213">
        <v>39.69</v>
      </c>
    </row>
    <row r="91" spans="1:8" s="211" customFormat="1" ht="14.25">
      <c r="A91" s="214" t="s">
        <v>261</v>
      </c>
      <c r="B91" s="177">
        <v>458.921</v>
      </c>
      <c r="C91" s="207">
        <v>47469004583</v>
      </c>
      <c r="D91" s="207">
        <v>10047469004580</v>
      </c>
      <c r="E91" s="212" t="s">
        <v>25</v>
      </c>
      <c r="F91" s="208" t="s">
        <v>139</v>
      </c>
      <c r="G91" s="210">
        <v>7.99</v>
      </c>
      <c r="H91" s="213">
        <v>8.79</v>
      </c>
    </row>
    <row r="92" spans="1:8" s="211" customFormat="1" ht="14.25">
      <c r="A92" s="214" t="s">
        <v>261</v>
      </c>
      <c r="B92" s="177">
        <v>465.911</v>
      </c>
      <c r="C92" s="207">
        <v>47469004651</v>
      </c>
      <c r="D92" s="207">
        <v>10047469004658</v>
      </c>
      <c r="E92" s="212" t="s">
        <v>25</v>
      </c>
      <c r="F92" s="208" t="s">
        <v>136</v>
      </c>
      <c r="G92" s="210">
        <v>6.99</v>
      </c>
      <c r="H92" s="213">
        <v>7.89</v>
      </c>
    </row>
    <row r="93" spans="1:8" s="211" customFormat="1" ht="14.25">
      <c r="A93" s="214" t="s">
        <v>261</v>
      </c>
      <c r="B93" s="177">
        <v>511.911</v>
      </c>
      <c r="C93" s="207">
        <v>47469005115</v>
      </c>
      <c r="D93" s="207">
        <v>10047469005112</v>
      </c>
      <c r="E93" s="212" t="s">
        <v>25</v>
      </c>
      <c r="F93" s="208" t="s">
        <v>140</v>
      </c>
      <c r="G93" s="210">
        <v>11.99</v>
      </c>
      <c r="H93" s="213">
        <v>17.49</v>
      </c>
    </row>
    <row r="94" spans="1:8" s="211" customFormat="1" ht="14.25">
      <c r="A94" s="214" t="s">
        <v>261</v>
      </c>
      <c r="B94" s="177">
        <v>597.911</v>
      </c>
      <c r="C94" s="207">
        <v>47469005979</v>
      </c>
      <c r="D94" s="207">
        <v>10047469005976</v>
      </c>
      <c r="E94" s="212" t="s">
        <v>167</v>
      </c>
      <c r="F94" s="208" t="s">
        <v>118</v>
      </c>
      <c r="G94" s="210">
        <v>11.99</v>
      </c>
      <c r="H94" s="213">
        <v>14.99</v>
      </c>
    </row>
    <row r="95" spans="1:8" s="211" customFormat="1" ht="14.25">
      <c r="A95" s="214" t="s">
        <v>261</v>
      </c>
      <c r="B95" s="177">
        <v>928.9217</v>
      </c>
      <c r="C95" s="207">
        <v>47469009281</v>
      </c>
      <c r="D95" s="207">
        <v>10047469009288</v>
      </c>
      <c r="E95" s="212" t="s">
        <v>166</v>
      </c>
      <c r="F95" s="208" t="s">
        <v>488</v>
      </c>
      <c r="G95" s="210">
        <v>6.99</v>
      </c>
      <c r="H95" s="213">
        <v>7.89</v>
      </c>
    </row>
    <row r="96" spans="1:8" s="211" customFormat="1" ht="14.25">
      <c r="A96" s="214" t="s">
        <v>261</v>
      </c>
      <c r="B96" s="177">
        <v>998.921</v>
      </c>
      <c r="C96" s="207">
        <v>47469009984</v>
      </c>
      <c r="D96" s="207">
        <v>10047469009981</v>
      </c>
      <c r="E96" s="212" t="s">
        <v>166</v>
      </c>
      <c r="F96" s="208" t="s">
        <v>199</v>
      </c>
      <c r="G96" s="210">
        <v>9.99</v>
      </c>
      <c r="H96" s="213">
        <v>13.99</v>
      </c>
    </row>
    <row r="97" spans="1:8" s="211" customFormat="1" ht="14.25">
      <c r="A97" s="214" t="s">
        <v>261</v>
      </c>
      <c r="B97" s="177">
        <v>4040.921</v>
      </c>
      <c r="C97" s="207">
        <v>47469040406</v>
      </c>
      <c r="D97" s="207">
        <v>10047469040403</v>
      </c>
      <c r="E97" s="212" t="s">
        <v>166</v>
      </c>
      <c r="F97" s="208" t="s">
        <v>487</v>
      </c>
      <c r="G97" s="210">
        <v>10.99</v>
      </c>
      <c r="H97" s="213">
        <v>12.29</v>
      </c>
    </row>
    <row r="98" spans="1:8" s="211" customFormat="1" ht="14.25">
      <c r="A98" s="214" t="s">
        <v>261</v>
      </c>
      <c r="B98" s="177">
        <v>4261.911</v>
      </c>
      <c r="C98" s="207">
        <v>47469042615</v>
      </c>
      <c r="D98" s="207">
        <v>10047469042612</v>
      </c>
      <c r="E98" s="212" t="s">
        <v>166</v>
      </c>
      <c r="F98" s="208" t="s">
        <v>112</v>
      </c>
      <c r="G98" s="210">
        <v>21.99</v>
      </c>
      <c r="H98" s="213">
        <v>26.89</v>
      </c>
    </row>
    <row r="99" spans="1:8" s="211" customFormat="1" ht="14.25">
      <c r="A99" s="214" t="s">
        <v>261</v>
      </c>
      <c r="B99" s="177">
        <v>4409.9217</v>
      </c>
      <c r="C99" s="207">
        <v>47469044091</v>
      </c>
      <c r="D99" s="207">
        <v>10047469044098</v>
      </c>
      <c r="E99" s="212" t="s">
        <v>166</v>
      </c>
      <c r="F99" s="208" t="s">
        <v>489</v>
      </c>
      <c r="G99" s="210">
        <v>7.99</v>
      </c>
      <c r="H99" s="213">
        <v>9.59</v>
      </c>
    </row>
    <row r="100" spans="1:8" s="211" customFormat="1" ht="14.25">
      <c r="A100" s="214" t="s">
        <v>261</v>
      </c>
      <c r="B100" s="177">
        <v>4458.921</v>
      </c>
      <c r="C100" s="207">
        <v>47469044589</v>
      </c>
      <c r="D100" s="207">
        <v>10047469044586</v>
      </c>
      <c r="E100" s="212" t="s">
        <v>216</v>
      </c>
      <c r="F100" s="208" t="s">
        <v>490</v>
      </c>
      <c r="G100" s="210">
        <v>7.99</v>
      </c>
      <c r="H100" s="213">
        <v>9.59</v>
      </c>
    </row>
    <row r="101" spans="1:8" s="211" customFormat="1" ht="14.25">
      <c r="A101" s="214" t="s">
        <v>261</v>
      </c>
      <c r="B101" s="177">
        <v>4472.911</v>
      </c>
      <c r="C101" s="207">
        <v>47469044725</v>
      </c>
      <c r="D101" s="207">
        <v>10047469044722</v>
      </c>
      <c r="E101" s="212" t="s">
        <v>215</v>
      </c>
      <c r="F101" s="208" t="s">
        <v>100</v>
      </c>
      <c r="G101" s="210">
        <v>9.99</v>
      </c>
      <c r="H101" s="213">
        <v>12.29</v>
      </c>
    </row>
    <row r="102" spans="1:8" s="211" customFormat="1" ht="14.25">
      <c r="A102" s="214" t="s">
        <v>261</v>
      </c>
      <c r="B102" s="177">
        <v>4515.911</v>
      </c>
      <c r="C102" s="207">
        <v>47469045159</v>
      </c>
      <c r="D102" s="207">
        <v>10047469045156</v>
      </c>
      <c r="E102" s="212" t="s">
        <v>217</v>
      </c>
      <c r="F102" s="208" t="s">
        <v>150</v>
      </c>
      <c r="G102" s="210">
        <v>14.99</v>
      </c>
      <c r="H102" s="213">
        <v>20.99</v>
      </c>
    </row>
    <row r="103" spans="1:8" s="211" customFormat="1" ht="14.25">
      <c r="A103" s="214" t="s">
        <v>261</v>
      </c>
      <c r="B103" s="177">
        <v>4837.921</v>
      </c>
      <c r="C103" s="207">
        <v>47469048372</v>
      </c>
      <c r="D103" s="207">
        <v>10047469048379</v>
      </c>
      <c r="E103" s="212" t="s">
        <v>25</v>
      </c>
      <c r="F103" s="208" t="s">
        <v>145</v>
      </c>
      <c r="G103" s="210">
        <v>8.99</v>
      </c>
      <c r="H103" s="213">
        <v>10.89</v>
      </c>
    </row>
    <row r="104" spans="1:8" s="211" customFormat="1" ht="14.25">
      <c r="A104" s="214" t="s">
        <v>261</v>
      </c>
      <c r="B104" s="177">
        <v>5172.931</v>
      </c>
      <c r="C104" s="207">
        <v>47469051723</v>
      </c>
      <c r="D104" s="207">
        <v>10047469051720</v>
      </c>
      <c r="E104" s="212" t="s">
        <v>167</v>
      </c>
      <c r="F104" s="208" t="s">
        <v>93</v>
      </c>
      <c r="G104" s="210">
        <v>14.99</v>
      </c>
      <c r="H104" s="213">
        <v>24.44</v>
      </c>
    </row>
    <row r="105" spans="1:8" s="211" customFormat="1" ht="14.25">
      <c r="A105" s="214" t="s">
        <v>261</v>
      </c>
      <c r="B105" s="179">
        <v>5238.931</v>
      </c>
      <c r="C105" s="207">
        <v>47469052386</v>
      </c>
      <c r="D105" s="207">
        <v>10047469052383</v>
      </c>
      <c r="E105" s="212" t="s">
        <v>35</v>
      </c>
      <c r="F105" s="208" t="s">
        <v>148</v>
      </c>
      <c r="G105" s="210">
        <v>8.99</v>
      </c>
      <c r="H105" s="213">
        <v>12.29</v>
      </c>
    </row>
    <row r="106" spans="1:8" s="211" customFormat="1" ht="14.25">
      <c r="A106" s="214" t="s">
        <v>261</v>
      </c>
      <c r="B106" s="177">
        <v>5239.911</v>
      </c>
      <c r="C106" s="207">
        <v>47469052393</v>
      </c>
      <c r="D106" s="207">
        <v>10047469052390</v>
      </c>
      <c r="E106" s="212" t="s">
        <v>76</v>
      </c>
      <c r="F106" s="208" t="s">
        <v>482</v>
      </c>
      <c r="G106" s="210">
        <v>7.99</v>
      </c>
      <c r="H106" s="213">
        <v>9.99</v>
      </c>
    </row>
    <row r="107" spans="1:8" s="211" customFormat="1" ht="14.25">
      <c r="A107" s="214" t="s">
        <v>261</v>
      </c>
      <c r="B107" s="179">
        <v>5865.947</v>
      </c>
      <c r="C107" s="207">
        <v>47469058654</v>
      </c>
      <c r="D107" s="207">
        <v>10047469058651</v>
      </c>
      <c r="E107" s="212" t="s">
        <v>25</v>
      </c>
      <c r="F107" s="208" t="s">
        <v>144</v>
      </c>
      <c r="G107" s="210">
        <v>7.96</v>
      </c>
      <c r="H107" s="213">
        <v>11.39</v>
      </c>
    </row>
    <row r="108" spans="1:8" s="211" customFormat="1" ht="14.25">
      <c r="A108" s="214" t="s">
        <v>261</v>
      </c>
      <c r="B108" s="177">
        <v>5889.947</v>
      </c>
      <c r="C108" s="207">
        <v>47469058890</v>
      </c>
      <c r="D108" s="207">
        <v>10047469058897</v>
      </c>
      <c r="E108" s="212" t="s">
        <v>79</v>
      </c>
      <c r="F108" s="208" t="s">
        <v>162</v>
      </c>
      <c r="G108" s="210">
        <v>6.99</v>
      </c>
      <c r="H108" s="213">
        <v>10.89</v>
      </c>
    </row>
    <row r="109" spans="1:8" s="211" customFormat="1" ht="14.25">
      <c r="A109" s="214" t="s">
        <v>261</v>
      </c>
      <c r="B109" s="177">
        <v>5964.921</v>
      </c>
      <c r="C109" s="207">
        <v>47469059644</v>
      </c>
      <c r="D109" s="207">
        <v>10047469059641</v>
      </c>
      <c r="E109" s="212" t="s">
        <v>25</v>
      </c>
      <c r="F109" s="208" t="s">
        <v>170</v>
      </c>
      <c r="G109" s="210">
        <v>8.99</v>
      </c>
      <c r="H109" s="213">
        <v>11.99</v>
      </c>
    </row>
    <row r="110" spans="1:8" ht="14.25">
      <c r="A110" s="214" t="s">
        <v>261</v>
      </c>
      <c r="B110" s="177">
        <v>6044.947</v>
      </c>
      <c r="C110" s="207">
        <v>47469060442</v>
      </c>
      <c r="D110" s="207">
        <v>10047469060449</v>
      </c>
      <c r="E110" s="212" t="s">
        <v>167</v>
      </c>
      <c r="F110" s="208" t="s">
        <v>91</v>
      </c>
      <c r="G110" s="210">
        <v>10.99</v>
      </c>
      <c r="H110" s="213">
        <v>17.99</v>
      </c>
    </row>
    <row r="111" spans="1:8" s="211" customFormat="1" ht="14.25">
      <c r="A111" s="214" t="s">
        <v>261</v>
      </c>
      <c r="B111" s="177">
        <v>6076.947</v>
      </c>
      <c r="C111" s="207">
        <v>47469060763</v>
      </c>
      <c r="D111" s="207">
        <v>10047469060760</v>
      </c>
      <c r="E111" s="212" t="s">
        <v>25</v>
      </c>
      <c r="F111" s="208" t="s">
        <v>138</v>
      </c>
      <c r="G111" s="210">
        <v>5.97</v>
      </c>
      <c r="H111" s="213">
        <v>9.59</v>
      </c>
    </row>
    <row r="112" spans="1:8" s="211" customFormat="1" ht="14.25">
      <c r="A112" s="214" t="s">
        <v>261</v>
      </c>
      <c r="B112" s="177">
        <v>6211.921</v>
      </c>
      <c r="C112" s="207">
        <v>47469062118</v>
      </c>
      <c r="D112" s="207">
        <v>10047469062115</v>
      </c>
      <c r="E112" s="212" t="s">
        <v>25</v>
      </c>
      <c r="F112" s="208" t="s">
        <v>259</v>
      </c>
      <c r="G112" s="210">
        <v>7.96</v>
      </c>
      <c r="H112" s="213">
        <v>11.39</v>
      </c>
    </row>
    <row r="113" spans="1:8" s="211" customFormat="1" ht="14.25">
      <c r="A113" s="214" t="s">
        <v>261</v>
      </c>
      <c r="B113" s="177">
        <v>6672.947</v>
      </c>
      <c r="C113" s="207">
        <v>47469066727</v>
      </c>
      <c r="D113" s="207">
        <v>10047469066724</v>
      </c>
      <c r="E113" s="212" t="s">
        <v>79</v>
      </c>
      <c r="F113" s="208" t="s">
        <v>656</v>
      </c>
      <c r="G113" s="210">
        <v>9.99</v>
      </c>
      <c r="H113" s="213">
        <v>12.99</v>
      </c>
    </row>
    <row r="114" spans="1:8" s="211" customFormat="1" ht="14.25">
      <c r="A114" s="214" t="s">
        <v>261</v>
      </c>
      <c r="B114" s="179">
        <v>7066.931</v>
      </c>
      <c r="C114" s="207">
        <v>47469070663</v>
      </c>
      <c r="D114" s="207">
        <v>10047469070660</v>
      </c>
      <c r="E114" s="212" t="s">
        <v>225</v>
      </c>
      <c r="F114" s="208" t="s">
        <v>208</v>
      </c>
      <c r="G114" s="210">
        <v>8.99</v>
      </c>
      <c r="H114" s="213">
        <v>12.49</v>
      </c>
    </row>
    <row r="115" spans="1:8" s="211" customFormat="1" ht="14.25">
      <c r="A115" s="214" t="s">
        <v>261</v>
      </c>
      <c r="B115" s="177">
        <v>7144.947</v>
      </c>
      <c r="C115" s="207">
        <v>47469071448</v>
      </c>
      <c r="D115" s="207">
        <v>10047469071445</v>
      </c>
      <c r="E115" s="212" t="s">
        <v>25</v>
      </c>
      <c r="F115" s="208" t="s">
        <v>143</v>
      </c>
      <c r="G115" s="210">
        <v>12.99</v>
      </c>
      <c r="H115" s="213">
        <v>15.39</v>
      </c>
    </row>
    <row r="116" spans="1:8" s="211" customFormat="1" ht="14.25">
      <c r="A116" s="214" t="s">
        <v>261</v>
      </c>
      <c r="B116" s="177">
        <v>7281.947</v>
      </c>
      <c r="C116" s="207">
        <v>47469072810</v>
      </c>
      <c r="D116" s="207">
        <v>10047469072817</v>
      </c>
      <c r="E116" s="212" t="s">
        <v>25</v>
      </c>
      <c r="F116" s="208" t="s">
        <v>137</v>
      </c>
      <c r="G116" s="210">
        <v>8.99</v>
      </c>
      <c r="H116" s="213">
        <v>12.99</v>
      </c>
    </row>
    <row r="117" spans="1:8" s="211" customFormat="1" ht="14.25">
      <c r="A117" s="214" t="s">
        <v>261</v>
      </c>
      <c r="B117" s="177">
        <v>7413</v>
      </c>
      <c r="C117" s="207">
        <v>47469074135</v>
      </c>
      <c r="D117" s="207">
        <v>10047469074132</v>
      </c>
      <c r="E117" s="176" t="s">
        <v>167</v>
      </c>
      <c r="F117" s="208" t="s">
        <v>670</v>
      </c>
      <c r="G117" s="210">
        <v>16.99</v>
      </c>
      <c r="H117" s="209">
        <v>25.99</v>
      </c>
    </row>
    <row r="118" spans="1:8" s="211" customFormat="1" ht="14.25">
      <c r="A118" s="214" t="s">
        <v>261</v>
      </c>
      <c r="B118" s="179">
        <v>7635</v>
      </c>
      <c r="C118" s="207" t="s">
        <v>274</v>
      </c>
      <c r="D118" s="207">
        <v>10047469076358</v>
      </c>
      <c r="E118" s="176" t="s">
        <v>167</v>
      </c>
      <c r="F118" s="208" t="s">
        <v>668</v>
      </c>
      <c r="G118" s="210">
        <v>14.99</v>
      </c>
      <c r="H118" s="209">
        <v>21.99</v>
      </c>
    </row>
    <row r="119" spans="1:8" s="211" customFormat="1" ht="14.25">
      <c r="A119" s="214" t="s">
        <v>261</v>
      </c>
      <c r="B119" s="177">
        <v>7684</v>
      </c>
      <c r="C119" s="207">
        <v>47469076849</v>
      </c>
      <c r="D119" s="207">
        <v>10047469076846</v>
      </c>
      <c r="E119" s="176" t="s">
        <v>167</v>
      </c>
      <c r="F119" s="208" t="s">
        <v>669</v>
      </c>
      <c r="G119" s="210">
        <v>14.99</v>
      </c>
      <c r="H119" s="209">
        <v>21.99</v>
      </c>
    </row>
    <row r="120" spans="1:8" s="211" customFormat="1" ht="14.25">
      <c r="A120" s="214" t="s">
        <v>261</v>
      </c>
      <c r="B120" s="177">
        <v>16068.911</v>
      </c>
      <c r="C120" s="207">
        <v>47469160685</v>
      </c>
      <c r="D120" s="207">
        <v>10047469160682</v>
      </c>
      <c r="E120" s="212" t="s">
        <v>25</v>
      </c>
      <c r="F120" s="208" t="s">
        <v>141</v>
      </c>
      <c r="G120" s="210">
        <v>16.99</v>
      </c>
      <c r="H120" s="213">
        <v>20.39</v>
      </c>
    </row>
    <row r="121" spans="1:8" s="211" customFormat="1" ht="14.25">
      <c r="A121" s="214" t="s">
        <v>261</v>
      </c>
      <c r="B121" s="179">
        <v>7605</v>
      </c>
      <c r="C121" s="207">
        <v>47469076054</v>
      </c>
      <c r="D121" s="207"/>
      <c r="E121" s="212" t="s">
        <v>25</v>
      </c>
      <c r="F121" s="208" t="s">
        <v>479</v>
      </c>
      <c r="G121" s="210">
        <v>14.99</v>
      </c>
      <c r="H121" s="213" t="s">
        <v>667</v>
      </c>
    </row>
    <row r="122" spans="1:8" s="211" customFormat="1" ht="14.25">
      <c r="A122" s="214" t="s">
        <v>261</v>
      </c>
      <c r="B122" s="177">
        <v>224.911</v>
      </c>
      <c r="C122" s="207">
        <v>47469002244</v>
      </c>
      <c r="D122" s="207">
        <v>10047469002241</v>
      </c>
      <c r="E122" s="212" t="s">
        <v>217</v>
      </c>
      <c r="F122" s="208" t="s">
        <v>126</v>
      </c>
      <c r="G122" s="210">
        <v>22.99</v>
      </c>
      <c r="H122" s="213">
        <v>41.99</v>
      </c>
    </row>
    <row r="123" spans="1:8" s="211" customFormat="1" ht="14.25">
      <c r="A123" s="214" t="s">
        <v>261</v>
      </c>
      <c r="B123" s="177">
        <v>228.911</v>
      </c>
      <c r="C123" s="207">
        <v>47469002282</v>
      </c>
      <c r="D123" s="207">
        <v>10047469002289</v>
      </c>
      <c r="E123" s="212" t="s">
        <v>217</v>
      </c>
      <c r="F123" s="208" t="s">
        <v>127</v>
      </c>
      <c r="G123" s="210">
        <v>16.99</v>
      </c>
      <c r="H123" s="213">
        <v>29.79</v>
      </c>
    </row>
    <row r="124" spans="1:8" s="211" customFormat="1" ht="14.25">
      <c r="A124" s="214" t="s">
        <v>261</v>
      </c>
      <c r="B124" s="177">
        <v>312.911</v>
      </c>
      <c r="C124" s="207">
        <v>47469003128</v>
      </c>
      <c r="D124" s="207">
        <v>10047469003125</v>
      </c>
      <c r="E124" s="212" t="s">
        <v>215</v>
      </c>
      <c r="F124" s="208" t="s">
        <v>99</v>
      </c>
      <c r="G124" s="210">
        <v>9.99</v>
      </c>
      <c r="H124" s="213">
        <v>12.29</v>
      </c>
    </row>
    <row r="125" spans="1:8" s="211" customFormat="1" ht="14.25">
      <c r="A125" s="214" t="s">
        <v>261</v>
      </c>
      <c r="B125" s="177">
        <v>510.911</v>
      </c>
      <c r="C125" s="207">
        <v>47469005108</v>
      </c>
      <c r="D125" s="207">
        <v>10047469005105</v>
      </c>
      <c r="E125" s="212" t="s">
        <v>25</v>
      </c>
      <c r="F125" s="208" t="s">
        <v>142</v>
      </c>
      <c r="G125" s="210">
        <v>6.99</v>
      </c>
      <c r="H125" s="213">
        <v>9.99</v>
      </c>
    </row>
    <row r="126" spans="1:8" s="211" customFormat="1" ht="14.25">
      <c r="A126" s="214" t="s">
        <v>261</v>
      </c>
      <c r="B126" s="177">
        <v>594.911</v>
      </c>
      <c r="C126" s="207">
        <v>47469005948</v>
      </c>
      <c r="D126" s="207">
        <v>10047469005945</v>
      </c>
      <c r="E126" s="212" t="s">
        <v>167</v>
      </c>
      <c r="F126" s="208" t="s">
        <v>115</v>
      </c>
      <c r="G126" s="210">
        <v>4.99</v>
      </c>
      <c r="H126" s="213">
        <v>5.29</v>
      </c>
    </row>
    <row r="127" spans="1:8" s="211" customFormat="1" ht="14.25">
      <c r="A127" s="214" t="s">
        <v>261</v>
      </c>
      <c r="B127" s="177">
        <v>768.911</v>
      </c>
      <c r="C127" s="207">
        <v>47469007683</v>
      </c>
      <c r="D127" s="207">
        <v>10047469007680</v>
      </c>
      <c r="E127" s="212" t="s">
        <v>218</v>
      </c>
      <c r="F127" s="208" t="s">
        <v>125</v>
      </c>
      <c r="G127" s="210">
        <v>10.99</v>
      </c>
      <c r="H127" s="213">
        <v>16.69</v>
      </c>
    </row>
    <row r="128" spans="1:8" s="211" customFormat="1" ht="14.25">
      <c r="A128" s="214" t="s">
        <v>261</v>
      </c>
      <c r="B128" s="177">
        <v>800.911</v>
      </c>
      <c r="C128" s="207">
        <v>47469008000</v>
      </c>
      <c r="D128" s="207">
        <v>10047469008007</v>
      </c>
      <c r="E128" s="212" t="s">
        <v>221</v>
      </c>
      <c r="F128" s="208" t="s">
        <v>128</v>
      </c>
      <c r="G128" s="210">
        <v>8.99</v>
      </c>
      <c r="H128" s="213">
        <v>10.49</v>
      </c>
    </row>
    <row r="129" spans="1:8" s="211" customFormat="1" ht="14.25">
      <c r="A129" s="214" t="s">
        <v>261</v>
      </c>
      <c r="B129" s="177">
        <v>882.911</v>
      </c>
      <c r="C129" s="207">
        <v>47469008826</v>
      </c>
      <c r="D129" s="207">
        <v>10047469008823</v>
      </c>
      <c r="E129" s="177" t="s">
        <v>167</v>
      </c>
      <c r="F129" s="208" t="s">
        <v>201</v>
      </c>
      <c r="G129" s="210">
        <v>11.99</v>
      </c>
      <c r="H129" s="213">
        <v>17.99</v>
      </c>
    </row>
    <row r="130" spans="1:8" s="211" customFormat="1" ht="14.25">
      <c r="A130" s="214" t="s">
        <v>261</v>
      </c>
      <c r="B130" s="177">
        <v>997.9217</v>
      </c>
      <c r="C130" s="207">
        <v>47469009977</v>
      </c>
      <c r="D130" s="207">
        <v>10047469009974</v>
      </c>
      <c r="E130" s="212" t="s">
        <v>166</v>
      </c>
      <c r="F130" s="208" t="s">
        <v>198</v>
      </c>
      <c r="G130" s="210">
        <v>8.99</v>
      </c>
      <c r="H130" s="213">
        <v>13.39</v>
      </c>
    </row>
    <row r="131" spans="1:8" s="211" customFormat="1" ht="14.25">
      <c r="A131" s="214" t="s">
        <v>261</v>
      </c>
      <c r="B131" s="177">
        <v>1016.911</v>
      </c>
      <c r="C131" s="207">
        <v>80987010162</v>
      </c>
      <c r="D131" s="207">
        <v>10080987010169</v>
      </c>
      <c r="E131" s="212" t="s">
        <v>220</v>
      </c>
      <c r="F131" s="208" t="s">
        <v>190</v>
      </c>
      <c r="G131" s="210">
        <v>7.99</v>
      </c>
      <c r="H131" s="213">
        <v>9.59</v>
      </c>
    </row>
    <row r="132" spans="1:8" s="211" customFormat="1" ht="14.25">
      <c r="A132" s="214" t="s">
        <v>261</v>
      </c>
      <c r="B132" s="177">
        <v>1018.911</v>
      </c>
      <c r="C132" s="207">
        <v>80987010186</v>
      </c>
      <c r="D132" s="207">
        <v>10080987010183</v>
      </c>
      <c r="E132" s="212" t="s">
        <v>220</v>
      </c>
      <c r="F132" s="208" t="s">
        <v>180</v>
      </c>
      <c r="G132" s="210">
        <v>7.99</v>
      </c>
      <c r="H132" s="213">
        <v>9.59</v>
      </c>
    </row>
    <row r="133" spans="1:8" s="211" customFormat="1" ht="14.25">
      <c r="A133" s="214" t="s">
        <v>261</v>
      </c>
      <c r="B133" s="177">
        <v>1027.911</v>
      </c>
      <c r="C133" s="207">
        <v>80987010278</v>
      </c>
      <c r="D133" s="207">
        <v>10080987010275</v>
      </c>
      <c r="E133" s="212" t="s">
        <v>220</v>
      </c>
      <c r="F133" s="208" t="s">
        <v>186</v>
      </c>
      <c r="G133" s="210">
        <v>4.99</v>
      </c>
      <c r="H133" s="213">
        <v>5.89</v>
      </c>
    </row>
    <row r="134" spans="1:8" s="211" customFormat="1" ht="14.25">
      <c r="A134" s="214" t="s">
        <v>261</v>
      </c>
      <c r="B134" s="177">
        <v>4462.911</v>
      </c>
      <c r="C134" s="207">
        <v>47469044626</v>
      </c>
      <c r="D134" s="207">
        <v>10047469044623</v>
      </c>
      <c r="E134" s="212" t="s">
        <v>25</v>
      </c>
      <c r="F134" s="208" t="s">
        <v>146</v>
      </c>
      <c r="G134" s="210">
        <v>7.99</v>
      </c>
      <c r="H134" s="213">
        <v>9.99</v>
      </c>
    </row>
    <row r="135" spans="1:8" s="211" customFormat="1" ht="14.25">
      <c r="A135" s="214" t="s">
        <v>261</v>
      </c>
      <c r="B135" s="177">
        <v>5102.921</v>
      </c>
      <c r="C135" s="207">
        <v>47469051020</v>
      </c>
      <c r="D135" s="207">
        <v>10047469051027</v>
      </c>
      <c r="E135" s="212" t="s">
        <v>79</v>
      </c>
      <c r="F135" s="208" t="s">
        <v>120</v>
      </c>
      <c r="G135" s="210">
        <v>13.99</v>
      </c>
      <c r="H135" s="213">
        <v>19.99</v>
      </c>
    </row>
    <row r="136" spans="1:8" s="211" customFormat="1" ht="14.25">
      <c r="A136" s="214" t="s">
        <v>261</v>
      </c>
      <c r="B136" s="177">
        <v>5103.921</v>
      </c>
      <c r="C136" s="207">
        <v>47469051037</v>
      </c>
      <c r="D136" s="207">
        <v>10047469051034</v>
      </c>
      <c r="E136" s="212" t="s">
        <v>79</v>
      </c>
      <c r="F136" s="208" t="s">
        <v>121</v>
      </c>
      <c r="G136" s="210">
        <v>24.99</v>
      </c>
      <c r="H136" s="213">
        <v>36.99</v>
      </c>
    </row>
    <row r="137" spans="1:8" s="211" customFormat="1" ht="14.25">
      <c r="A137" s="214" t="s">
        <v>261</v>
      </c>
      <c r="B137" s="177">
        <v>5229.921</v>
      </c>
      <c r="C137" s="207">
        <v>47469052294</v>
      </c>
      <c r="D137" s="207">
        <v>10047469052291</v>
      </c>
      <c r="E137" s="212" t="s">
        <v>215</v>
      </c>
      <c r="F137" s="208" t="s">
        <v>101</v>
      </c>
      <c r="G137" s="210">
        <v>11.99</v>
      </c>
      <c r="H137" s="213">
        <v>15.79</v>
      </c>
    </row>
    <row r="138" spans="1:8" s="211" customFormat="1" ht="14.25">
      <c r="A138" s="214" t="s">
        <v>261</v>
      </c>
      <c r="B138" s="177">
        <v>5396.911</v>
      </c>
      <c r="C138" s="207">
        <v>47469053963</v>
      </c>
      <c r="D138" s="207">
        <v>10047469053960</v>
      </c>
      <c r="E138" s="212" t="s">
        <v>76</v>
      </c>
      <c r="F138" s="208" t="s">
        <v>106</v>
      </c>
      <c r="G138" s="210">
        <v>9.99</v>
      </c>
      <c r="H138" s="213">
        <v>14.99</v>
      </c>
    </row>
    <row r="139" spans="1:8" s="211" customFormat="1" ht="14.25">
      <c r="A139" s="214" t="s">
        <v>261</v>
      </c>
      <c r="B139" s="179">
        <v>5891.948</v>
      </c>
      <c r="C139" s="207">
        <v>47469058913</v>
      </c>
      <c r="D139" s="207">
        <v>10047469058910</v>
      </c>
      <c r="E139" s="212" t="s">
        <v>79</v>
      </c>
      <c r="F139" s="208" t="s">
        <v>163</v>
      </c>
      <c r="G139" s="210">
        <v>8.99</v>
      </c>
      <c r="H139" s="213">
        <v>12.99</v>
      </c>
    </row>
    <row r="140" spans="1:8" s="211" customFormat="1" ht="14.25">
      <c r="A140" s="214" t="s">
        <v>261</v>
      </c>
      <c r="B140" s="177">
        <v>7168.947</v>
      </c>
      <c r="C140" s="207">
        <v>47469071684</v>
      </c>
      <c r="D140" s="178">
        <v>10047469071681</v>
      </c>
      <c r="E140" s="212" t="s">
        <v>25</v>
      </c>
      <c r="F140" s="208" t="s">
        <v>256</v>
      </c>
      <c r="G140" s="210">
        <v>5.99</v>
      </c>
      <c r="H140" s="213">
        <v>6.49</v>
      </c>
    </row>
    <row r="141" spans="1:8" s="211" customFormat="1" ht="14.25">
      <c r="A141" s="214" t="s">
        <v>261</v>
      </c>
      <c r="B141" s="177">
        <v>7170.921</v>
      </c>
      <c r="C141" s="207">
        <v>47469071707</v>
      </c>
      <c r="D141" s="178">
        <v>10047469071704</v>
      </c>
      <c r="E141" s="212" t="s">
        <v>25</v>
      </c>
      <c r="F141" s="208" t="s">
        <v>257</v>
      </c>
      <c r="G141" s="210">
        <v>4.99</v>
      </c>
      <c r="H141" s="213">
        <v>8.79</v>
      </c>
    </row>
    <row r="142" spans="1:8" s="211" customFormat="1" ht="14.25">
      <c r="A142" s="214" t="s">
        <v>261</v>
      </c>
      <c r="B142" s="177">
        <v>7171.921</v>
      </c>
      <c r="C142" s="207">
        <v>47469071714</v>
      </c>
      <c r="D142" s="178">
        <v>10047469071711</v>
      </c>
      <c r="E142" s="212" t="s">
        <v>25</v>
      </c>
      <c r="F142" s="208" t="s">
        <v>258</v>
      </c>
      <c r="G142" s="210">
        <v>7.99</v>
      </c>
      <c r="H142" s="213">
        <v>8.79</v>
      </c>
    </row>
    <row r="143" spans="1:8" s="211" customFormat="1" ht="14.25">
      <c r="A143" s="214" t="s">
        <v>261</v>
      </c>
      <c r="B143" s="177">
        <v>7369</v>
      </c>
      <c r="C143" s="207">
        <v>47469073695</v>
      </c>
      <c r="D143" s="207">
        <v>10047469073692</v>
      </c>
      <c r="E143" s="212" t="s">
        <v>76</v>
      </c>
      <c r="F143" s="208" t="s">
        <v>172</v>
      </c>
      <c r="G143" s="210">
        <v>9.99</v>
      </c>
      <c r="H143" s="213">
        <v>14.99</v>
      </c>
    </row>
    <row r="144" spans="1:8" s="211" customFormat="1" ht="14.25">
      <c r="A144" s="214" t="s">
        <v>261</v>
      </c>
      <c r="B144" s="177">
        <v>7529</v>
      </c>
      <c r="C144" s="207">
        <v>47469075293</v>
      </c>
      <c r="D144" s="207">
        <v>10047469075290</v>
      </c>
      <c r="E144" s="212" t="s">
        <v>25</v>
      </c>
      <c r="F144" s="208" t="s">
        <v>451</v>
      </c>
      <c r="G144" s="210">
        <v>7.49</v>
      </c>
      <c r="H144" s="213">
        <v>10.49</v>
      </c>
    </row>
    <row r="145" spans="1:8" s="211" customFormat="1" ht="14.25">
      <c r="A145" s="214" t="s">
        <v>261</v>
      </c>
      <c r="B145" s="177">
        <v>7530</v>
      </c>
      <c r="C145" s="207">
        <v>47469075309</v>
      </c>
      <c r="D145" s="207">
        <v>10047469075306</v>
      </c>
      <c r="E145" s="212" t="s">
        <v>25</v>
      </c>
      <c r="F145" s="208" t="s">
        <v>452</v>
      </c>
      <c r="G145" s="210">
        <v>9.99</v>
      </c>
      <c r="H145" s="213">
        <v>14.99</v>
      </c>
    </row>
    <row r="146" spans="1:8" s="211" customFormat="1" ht="14.25">
      <c r="A146" s="214" t="s">
        <v>261</v>
      </c>
      <c r="B146" s="177">
        <v>7631</v>
      </c>
      <c r="C146" s="207">
        <v>47469076313</v>
      </c>
      <c r="D146" s="207">
        <v>10047469076310</v>
      </c>
      <c r="E146" s="212" t="s">
        <v>25</v>
      </c>
      <c r="F146" s="208" t="s">
        <v>448</v>
      </c>
      <c r="G146" s="210">
        <v>7.99</v>
      </c>
      <c r="H146" s="213">
        <v>9.99</v>
      </c>
    </row>
    <row r="147" spans="1:8" s="211" customFormat="1" ht="14.25">
      <c r="A147" s="214" t="s">
        <v>261</v>
      </c>
      <c r="B147" s="179">
        <v>7633</v>
      </c>
      <c r="C147" s="207">
        <v>47469076337</v>
      </c>
      <c r="D147" s="207">
        <v>10047469076334</v>
      </c>
      <c r="E147" s="212" t="s">
        <v>218</v>
      </c>
      <c r="F147" s="208" t="s">
        <v>651</v>
      </c>
      <c r="G147" s="210">
        <v>19.99</v>
      </c>
      <c r="H147" s="209">
        <v>32.99</v>
      </c>
    </row>
    <row r="148" spans="1:8" s="211" customFormat="1" ht="14.25">
      <c r="A148" s="214" t="s">
        <v>261</v>
      </c>
      <c r="B148" s="177">
        <v>7668</v>
      </c>
      <c r="C148" s="207">
        <v>47469076689</v>
      </c>
      <c r="D148" s="207">
        <v>10047469076686</v>
      </c>
      <c r="E148" s="212" t="s">
        <v>25</v>
      </c>
      <c r="F148" s="208" t="s">
        <v>259</v>
      </c>
      <c r="G148" s="210">
        <v>7.96</v>
      </c>
      <c r="H148" s="213">
        <v>11.39</v>
      </c>
    </row>
    <row r="149" spans="1:8" s="211" customFormat="1" ht="14.25">
      <c r="A149" s="214" t="s">
        <v>261</v>
      </c>
      <c r="B149" s="179">
        <v>7683</v>
      </c>
      <c r="C149" s="207">
        <v>47469076832</v>
      </c>
      <c r="D149" s="207">
        <v>10047469076839</v>
      </c>
      <c r="E149" s="212" t="s">
        <v>25</v>
      </c>
      <c r="F149" s="208" t="s">
        <v>268</v>
      </c>
      <c r="G149" s="210">
        <v>14.99</v>
      </c>
      <c r="H149" s="209">
        <v>19.49</v>
      </c>
    </row>
    <row r="150" spans="1:8" s="211" customFormat="1" ht="14.25">
      <c r="A150" s="214" t="s">
        <v>261</v>
      </c>
      <c r="B150" s="177">
        <v>10000.0156</v>
      </c>
      <c r="C150" s="207">
        <v>733530100000</v>
      </c>
      <c r="D150" s="207">
        <v>10733530100007</v>
      </c>
      <c r="E150" s="212" t="s">
        <v>76</v>
      </c>
      <c r="F150" s="208" t="s">
        <v>154</v>
      </c>
      <c r="G150" s="210">
        <v>26.99</v>
      </c>
      <c r="H150" s="213">
        <v>33.99</v>
      </c>
    </row>
    <row r="151" spans="1:8" s="211" customFormat="1" ht="14.25">
      <c r="A151" s="214" t="s">
        <v>261</v>
      </c>
      <c r="B151" s="179">
        <v>16033.921</v>
      </c>
      <c r="C151" s="207">
        <v>47469160333</v>
      </c>
      <c r="D151" s="207">
        <v>10047469160330</v>
      </c>
      <c r="E151" s="212" t="s">
        <v>72</v>
      </c>
      <c r="F151" s="208" t="s">
        <v>176</v>
      </c>
      <c r="G151" s="210">
        <v>5.99</v>
      </c>
      <c r="H151" s="213">
        <v>7.69</v>
      </c>
    </row>
    <row r="152" spans="1:8" s="211" customFormat="1" ht="14.25">
      <c r="A152" s="214" t="s">
        <v>261</v>
      </c>
      <c r="B152" s="177">
        <v>16106.911</v>
      </c>
      <c r="C152" s="207">
        <v>47469161064</v>
      </c>
      <c r="D152" s="207">
        <v>10047469161061</v>
      </c>
      <c r="E152" s="212" t="s">
        <v>167</v>
      </c>
      <c r="F152" s="208" t="s">
        <v>119</v>
      </c>
      <c r="G152" s="210">
        <v>8.99</v>
      </c>
      <c r="H152" s="213">
        <v>10.89</v>
      </c>
    </row>
    <row r="153" spans="1:8" s="211" customFormat="1" ht="14.25">
      <c r="A153" s="214" t="s">
        <v>261</v>
      </c>
      <c r="B153" s="177">
        <v>16108.911</v>
      </c>
      <c r="C153" s="207">
        <v>47469161088</v>
      </c>
      <c r="D153" s="207">
        <v>10047469161085</v>
      </c>
      <c r="E153" s="212" t="s">
        <v>35</v>
      </c>
      <c r="F153" s="208" t="s">
        <v>175</v>
      </c>
      <c r="G153" s="210">
        <v>9.99</v>
      </c>
      <c r="H153" s="213">
        <v>10.49</v>
      </c>
    </row>
    <row r="154" spans="1:8" s="211" customFormat="1" ht="14.25">
      <c r="A154" s="214" t="s">
        <v>261</v>
      </c>
      <c r="B154" s="177">
        <v>49000.0156</v>
      </c>
      <c r="C154" s="207">
        <v>733530490002</v>
      </c>
      <c r="D154" s="207">
        <v>10733530490009</v>
      </c>
      <c r="E154" s="212" t="s">
        <v>76</v>
      </c>
      <c r="F154" s="208" t="s">
        <v>85</v>
      </c>
      <c r="G154" s="210">
        <v>28.99</v>
      </c>
      <c r="H154" s="213">
        <v>38.49</v>
      </c>
    </row>
    <row r="155" spans="1:8" s="211" customFormat="1" ht="14.25">
      <c r="A155" s="214" t="s">
        <v>261</v>
      </c>
      <c r="B155" s="177">
        <v>4510.9217</v>
      </c>
      <c r="C155" s="207">
        <v>47469045104</v>
      </c>
      <c r="D155" s="207">
        <v>10047469045101</v>
      </c>
      <c r="E155" s="212" t="s">
        <v>166</v>
      </c>
      <c r="F155" s="208" t="s">
        <v>200</v>
      </c>
      <c r="G155" s="210">
        <v>11.99</v>
      </c>
      <c r="H155" s="213">
        <v>14.99</v>
      </c>
    </row>
    <row r="156" spans="1:8" s="211" customFormat="1" ht="14.25">
      <c r="A156" s="214" t="s">
        <v>261</v>
      </c>
      <c r="B156" s="177" t="s">
        <v>672</v>
      </c>
      <c r="C156" s="207">
        <v>47469077976</v>
      </c>
      <c r="D156" s="207"/>
      <c r="E156" s="212" t="s">
        <v>218</v>
      </c>
      <c r="F156" s="208" t="s">
        <v>671</v>
      </c>
      <c r="G156" s="210">
        <v>10.99</v>
      </c>
      <c r="H156" s="213">
        <v>16.69</v>
      </c>
    </row>
    <row r="157" spans="1:8" s="211" customFormat="1" ht="14.25">
      <c r="A157" s="214" t="s">
        <v>261</v>
      </c>
      <c r="B157" s="177">
        <v>908.911</v>
      </c>
      <c r="C157" s="207">
        <v>47469009083</v>
      </c>
      <c r="D157" s="207">
        <v>10047469009080</v>
      </c>
      <c r="E157" s="212" t="s">
        <v>79</v>
      </c>
      <c r="F157" s="208" t="s">
        <v>209</v>
      </c>
      <c r="G157" s="210">
        <v>7.99</v>
      </c>
      <c r="H157" s="213">
        <v>14.99</v>
      </c>
    </row>
    <row r="161" ht="15"/>
    <row r="162" ht="15"/>
    <row r="163" ht="15"/>
    <row r="164" ht="15"/>
  </sheetData>
  <sheetProtection/>
  <autoFilter ref="A5:H157"/>
  <conditionalFormatting sqref="A1:A5 A21:A65536">
    <cfRule type="cellIs" priority="109" dxfId="2" operator="equal" stopIfTrue="1">
      <formula>'MAP Guidelines'!#REF!</formula>
    </cfRule>
    <cfRule type="cellIs" priority="110" dxfId="1" operator="equal" stopIfTrue="1">
      <formula>'MAP Guidelines'!#REF!</formula>
    </cfRule>
    <cfRule type="cellIs" priority="111" dxfId="0" operator="equal" stopIfTrue="1">
      <formula>'MAP Guidelines'!#REF!</formula>
    </cfRule>
  </conditionalFormatting>
  <conditionalFormatting sqref="A18:A20">
    <cfRule type="cellIs" priority="76" dxfId="2" operator="equal" stopIfTrue="1">
      <formula>'MAP Guidelines'!#REF!</formula>
    </cfRule>
    <cfRule type="cellIs" priority="77" dxfId="1" operator="equal" stopIfTrue="1">
      <formula>'MAP Guidelines'!#REF!</formula>
    </cfRule>
    <cfRule type="cellIs" priority="78" dxfId="0" operator="equal" stopIfTrue="1">
      <formula>'MAP Guidelines'!#REF!</formula>
    </cfRule>
  </conditionalFormatting>
  <conditionalFormatting sqref="A17">
    <cfRule type="cellIs" priority="34" dxfId="2" operator="equal" stopIfTrue="1">
      <formula>'MAP Guidelines'!#REF!</formula>
    </cfRule>
    <cfRule type="cellIs" priority="35" dxfId="1" operator="equal" stopIfTrue="1">
      <formula>'MAP Guidelines'!#REF!</formula>
    </cfRule>
    <cfRule type="cellIs" priority="36" dxfId="0" operator="equal" stopIfTrue="1">
      <formula>'MAP Guidelines'!#REF!</formula>
    </cfRule>
  </conditionalFormatting>
  <conditionalFormatting sqref="A16">
    <cfRule type="cellIs" priority="31" dxfId="2" operator="equal" stopIfTrue="1">
      <formula>'MAP Guidelines'!#REF!</formula>
    </cfRule>
    <cfRule type="cellIs" priority="32" dxfId="1" operator="equal" stopIfTrue="1">
      <formula>'MAP Guidelines'!#REF!</formula>
    </cfRule>
    <cfRule type="cellIs" priority="33" dxfId="0" operator="equal" stopIfTrue="1">
      <formula>'MAP Guidelines'!#REF!</formula>
    </cfRule>
  </conditionalFormatting>
  <conditionalFormatting sqref="A15">
    <cfRule type="cellIs" priority="28" dxfId="2" operator="equal" stopIfTrue="1">
      <formula>'MAP Guidelines'!#REF!</formula>
    </cfRule>
    <cfRule type="cellIs" priority="29" dxfId="1" operator="equal" stopIfTrue="1">
      <formula>'MAP Guidelines'!#REF!</formula>
    </cfRule>
    <cfRule type="cellIs" priority="30" dxfId="0" operator="equal" stopIfTrue="1">
      <formula>'MAP Guidelines'!#REF!</formula>
    </cfRule>
  </conditionalFormatting>
  <conditionalFormatting sqref="A14">
    <cfRule type="cellIs" priority="25" dxfId="2" operator="equal" stopIfTrue="1">
      <formula>'MAP Guidelines'!#REF!</formula>
    </cfRule>
    <cfRule type="cellIs" priority="26" dxfId="1" operator="equal" stopIfTrue="1">
      <formula>'MAP Guidelines'!#REF!</formula>
    </cfRule>
    <cfRule type="cellIs" priority="27" dxfId="0" operator="equal" stopIfTrue="1">
      <formula>'MAP Guidelines'!#REF!</formula>
    </cfRule>
  </conditionalFormatting>
  <conditionalFormatting sqref="A13">
    <cfRule type="cellIs" priority="22" dxfId="2" operator="equal" stopIfTrue="1">
      <formula>'MAP Guidelines'!#REF!</formula>
    </cfRule>
    <cfRule type="cellIs" priority="23" dxfId="1" operator="equal" stopIfTrue="1">
      <formula>'MAP Guidelines'!#REF!</formula>
    </cfRule>
    <cfRule type="cellIs" priority="24" dxfId="0" operator="equal" stopIfTrue="1">
      <formula>'MAP Guidelines'!#REF!</formula>
    </cfRule>
  </conditionalFormatting>
  <conditionalFormatting sqref="A12">
    <cfRule type="cellIs" priority="19" dxfId="2" operator="equal" stopIfTrue="1">
      <formula>'MAP Guidelines'!#REF!</formula>
    </cfRule>
    <cfRule type="cellIs" priority="20" dxfId="1" operator="equal" stopIfTrue="1">
      <formula>'MAP Guidelines'!#REF!</formula>
    </cfRule>
    <cfRule type="cellIs" priority="21" dxfId="0" operator="equal" stopIfTrue="1">
      <formula>'MAP Guidelines'!#REF!</formula>
    </cfRule>
  </conditionalFormatting>
  <conditionalFormatting sqref="A11">
    <cfRule type="cellIs" priority="16" dxfId="2" operator="equal" stopIfTrue="1">
      <formula>'MAP Guidelines'!#REF!</formula>
    </cfRule>
    <cfRule type="cellIs" priority="17" dxfId="1" operator="equal" stopIfTrue="1">
      <formula>'MAP Guidelines'!#REF!</formula>
    </cfRule>
    <cfRule type="cellIs" priority="18" dxfId="0" operator="equal" stopIfTrue="1">
      <formula>'MAP Guidelines'!#REF!</formula>
    </cfRule>
  </conditionalFormatting>
  <conditionalFormatting sqref="A10">
    <cfRule type="cellIs" priority="13" dxfId="2" operator="equal" stopIfTrue="1">
      <formula>'MAP Guidelines'!#REF!</formula>
    </cfRule>
    <cfRule type="cellIs" priority="14" dxfId="1" operator="equal" stopIfTrue="1">
      <formula>'MAP Guidelines'!#REF!</formula>
    </cfRule>
    <cfRule type="cellIs" priority="15" dxfId="0" operator="equal" stopIfTrue="1">
      <formula>'MAP Guidelines'!#REF!</formula>
    </cfRule>
  </conditionalFormatting>
  <conditionalFormatting sqref="A9">
    <cfRule type="cellIs" priority="10" dxfId="2" operator="equal" stopIfTrue="1">
      <formula>'MAP Guidelines'!#REF!</formula>
    </cfRule>
    <cfRule type="cellIs" priority="11" dxfId="1" operator="equal" stopIfTrue="1">
      <formula>'MAP Guidelines'!#REF!</formula>
    </cfRule>
    <cfRule type="cellIs" priority="12" dxfId="0" operator="equal" stopIfTrue="1">
      <formula>'MAP Guidelines'!#REF!</formula>
    </cfRule>
  </conditionalFormatting>
  <conditionalFormatting sqref="A8">
    <cfRule type="cellIs" priority="7" dxfId="2" operator="equal" stopIfTrue="1">
      <formula>'MAP Guidelines'!#REF!</formula>
    </cfRule>
    <cfRule type="cellIs" priority="8" dxfId="1" operator="equal" stopIfTrue="1">
      <formula>'MAP Guidelines'!#REF!</formula>
    </cfRule>
    <cfRule type="cellIs" priority="9" dxfId="0" operator="equal" stopIfTrue="1">
      <formula>'MAP Guidelines'!#REF!</formula>
    </cfRule>
  </conditionalFormatting>
  <conditionalFormatting sqref="A7">
    <cfRule type="cellIs" priority="4" dxfId="2" operator="equal" stopIfTrue="1">
      <formula>'MAP Guidelines'!#REF!</formula>
    </cfRule>
    <cfRule type="cellIs" priority="5" dxfId="1" operator="equal" stopIfTrue="1">
      <formula>'MAP Guidelines'!#REF!</formula>
    </cfRule>
    <cfRule type="cellIs" priority="6" dxfId="0" operator="equal" stopIfTrue="1">
      <formula>'MAP Guidelines'!#REF!</formula>
    </cfRule>
  </conditionalFormatting>
  <conditionalFormatting sqref="A6">
    <cfRule type="cellIs" priority="1" dxfId="2" operator="equal" stopIfTrue="1">
      <formula>'MAP Guidelines'!#REF!</formula>
    </cfRule>
    <cfRule type="cellIs" priority="2" dxfId="1" operator="equal" stopIfTrue="1">
      <formula>'MAP Guidelines'!#REF!</formula>
    </cfRule>
    <cfRule type="cellIs" priority="3" dxfId="0" operator="equal" stopIfTrue="1">
      <formula>'MAP Guidelines'!#REF!</formula>
    </cfRule>
  </conditionalFormatting>
  <printOptions gridLines="1" horizontalCentered="1"/>
  <pageMargins left="0.2" right="0.19" top="0.57" bottom="0.55" header="0.42" footer="0.37"/>
  <pageSetup firstPageNumber="1" useFirstPageNumber="1" fitToHeight="0" fitToWidth="1" horizontalDpi="600" verticalDpi="600" orientation="landscape" scale="3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F5:H8"/>
  <sheetViews>
    <sheetView zoomScalePageLayoutView="0" workbookViewId="0" topLeftCell="A1">
      <selection activeCell="F5" sqref="F5:F7"/>
    </sheetView>
  </sheetViews>
  <sheetFormatPr defaultColWidth="9.140625" defaultRowHeight="12.75"/>
  <sheetData>
    <row r="5" spans="6:8" ht="12">
      <c r="F5" s="146" t="s">
        <v>343</v>
      </c>
      <c r="H5" t="s">
        <v>491</v>
      </c>
    </row>
    <row r="6" spans="6:8" ht="12">
      <c r="F6" s="146" t="s">
        <v>344</v>
      </c>
      <c r="H6" t="s">
        <v>491</v>
      </c>
    </row>
    <row r="7" spans="6:8" ht="12">
      <c r="F7" s="146" t="s">
        <v>438</v>
      </c>
      <c r="H7" t="s">
        <v>491</v>
      </c>
    </row>
    <row r="8" spans="6:8" ht="12">
      <c r="F8" s="146" t="s">
        <v>345</v>
      </c>
      <c r="H8" t="s">
        <v>492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damiano</dc:creator>
  <cp:keywords/>
  <dc:description/>
  <cp:lastModifiedBy>Daniel Martin</cp:lastModifiedBy>
  <cp:lastPrinted>2018-08-30T16:25:57Z</cp:lastPrinted>
  <dcterms:created xsi:type="dcterms:W3CDTF">2013-02-04T18:42:05Z</dcterms:created>
  <dcterms:modified xsi:type="dcterms:W3CDTF">2021-08-06T13:06:49Z</dcterms:modified>
  <cp:category/>
  <cp:version/>
  <cp:contentType/>
  <cp:contentStatus/>
</cp:coreProperties>
</file>